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RAČUNOVODSTVO\FINANCIJSKI IZVJEŠTAJI\Financijski izvještaji 2024\Šestomjesečni financijski izvješta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E306" i="9" s="1"/>
  <c r="B306" i="9" s="1"/>
  <c r="G306" i="9"/>
  <c r="F306" i="9"/>
  <c r="H305" i="9"/>
  <c r="G305" i="9"/>
  <c r="F305" i="9"/>
  <c r="E305" i="9"/>
  <c r="B305" i="9" s="1"/>
  <c r="H304" i="9"/>
  <c r="E304" i="9" s="1"/>
  <c r="B304" i="9" s="1"/>
  <c r="G304" i="9"/>
  <c r="F304" i="9"/>
  <c r="H303" i="9"/>
  <c r="G303" i="9"/>
  <c r="F303" i="9"/>
  <c r="E303" i="9"/>
  <c r="B303" i="9" s="1"/>
  <c r="H302" i="9"/>
  <c r="G302" i="9"/>
  <c r="F302" i="9"/>
  <c r="H301" i="9"/>
  <c r="G301" i="9"/>
  <c r="F301" i="9"/>
  <c r="E301" i="9"/>
  <c r="B301" i="9" s="1"/>
  <c r="H300" i="9"/>
  <c r="G300" i="9"/>
  <c r="F300" i="9"/>
  <c r="H299" i="9"/>
  <c r="G299" i="9"/>
  <c r="F299" i="9"/>
  <c r="H298" i="9"/>
  <c r="E298" i="9" s="1"/>
  <c r="G298" i="9"/>
  <c r="F298" i="9"/>
  <c r="B298" i="9"/>
  <c r="H297" i="9"/>
  <c r="G297" i="9"/>
  <c r="F297" i="9"/>
  <c r="H296" i="9"/>
  <c r="E296" i="9" s="1"/>
  <c r="G296" i="9"/>
  <c r="F296" i="9"/>
  <c r="B296" i="9"/>
  <c r="H295" i="9"/>
  <c r="G295" i="9"/>
  <c r="F295" i="9"/>
  <c r="H294" i="9"/>
  <c r="E294" i="9" s="1"/>
  <c r="G294" i="9"/>
  <c r="F294" i="9"/>
  <c r="B294" i="9"/>
  <c r="H293" i="9"/>
  <c r="G293" i="9"/>
  <c r="F293" i="9"/>
  <c r="H292" i="9"/>
  <c r="G292" i="9"/>
  <c r="F292" i="9"/>
  <c r="H291" i="9"/>
  <c r="G291" i="9"/>
  <c r="F291" i="9"/>
  <c r="E291" i="9"/>
  <c r="B291" i="9" s="1"/>
  <c r="F290" i="9"/>
  <c r="F289" i="9"/>
  <c r="H288" i="9"/>
  <c r="E288" i="9" s="1"/>
  <c r="G288" i="9"/>
  <c r="F288" i="9"/>
  <c r="B288" i="9"/>
  <c r="H287" i="9"/>
  <c r="G287" i="9"/>
  <c r="F287" i="9"/>
  <c r="H286" i="9"/>
  <c r="G286" i="9"/>
  <c r="F286" i="9"/>
  <c r="H285" i="9"/>
  <c r="G285" i="9"/>
  <c r="F285" i="9"/>
  <c r="F284" i="9"/>
  <c r="H283" i="9"/>
  <c r="E283" i="9" s="1"/>
  <c r="G283" i="9"/>
  <c r="F283" i="9"/>
  <c r="H282" i="9"/>
  <c r="G282" i="9"/>
  <c r="F282" i="9"/>
  <c r="E282" i="9"/>
  <c r="B282" i="9" s="1"/>
  <c r="H281" i="9"/>
  <c r="E281" i="9" s="1"/>
  <c r="G281" i="9"/>
  <c r="F281" i="9"/>
  <c r="F280" i="9"/>
  <c r="F279" i="9"/>
  <c r="F278" i="9"/>
  <c r="F276" i="9"/>
  <c r="L275" i="9"/>
  <c r="F275" i="9" s="1"/>
  <c r="H275" i="9"/>
  <c r="F274" i="9"/>
  <c r="I273" i="9"/>
  <c r="H273" i="9"/>
  <c r="F273" i="9"/>
  <c r="E273" i="9"/>
  <c r="B273" i="9" s="1"/>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F143" i="9"/>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H32" i="9"/>
  <c r="G32" i="9"/>
  <c r="F32" i="9"/>
  <c r="H31" i="9"/>
  <c r="G31" i="9"/>
  <c r="F31" i="9"/>
  <c r="E31" i="9"/>
  <c r="B31" i="9" s="1"/>
  <c r="H30" i="9"/>
  <c r="E30" i="9" s="1"/>
  <c r="B30" i="9" s="1"/>
  <c r="G30" i="9"/>
  <c r="F30" i="9"/>
  <c r="H29" i="9"/>
  <c r="G29" i="9"/>
  <c r="F29" i="9"/>
  <c r="E29" i="9"/>
  <c r="B29" i="9" s="1"/>
  <c r="H28" i="9"/>
  <c r="E28" i="9" s="1"/>
  <c r="B28" i="9" s="1"/>
  <c r="G28" i="9"/>
  <c r="F28" i="9"/>
  <c r="H27" i="9"/>
  <c r="G27" i="9"/>
  <c r="F27" i="9"/>
  <c r="H26" i="9"/>
  <c r="E26" i="9" s="1"/>
  <c r="G26" i="9"/>
  <c r="F26" i="9"/>
  <c r="B26" i="9"/>
  <c r="H25" i="9"/>
  <c r="G25" i="9"/>
  <c r="F25" i="9"/>
  <c r="E25" i="9"/>
  <c r="B25" i="9" s="1"/>
  <c r="H24" i="9"/>
  <c r="E24" i="9" s="1"/>
  <c r="G24" i="9"/>
  <c r="F24" i="9"/>
  <c r="B24" i="9"/>
  <c r="H23" i="9"/>
  <c r="E23" i="9" s="1"/>
  <c r="B23" i="9" s="1"/>
  <c r="G23" i="9"/>
  <c r="F23" i="9"/>
  <c r="H22" i="9"/>
  <c r="E22" i="9" s="1"/>
  <c r="G22" i="9"/>
  <c r="F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s="1"/>
  <c r="C1499" i="1" s="1"/>
  <c r="D18" i="8"/>
  <c r="D8" i="8"/>
  <c r="D6" i="8" s="1"/>
  <c r="C1481" i="1" s="1"/>
  <c r="H1481"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20" i="4" s="1"/>
  <c r="E635" i="4" s="1"/>
  <c r="E418" i="4"/>
  <c r="D418" i="4"/>
  <c r="E417" i="4"/>
  <c r="D412" i="1" s="1"/>
  <c r="H412" i="1" s="1"/>
  <c r="D417" i="4"/>
  <c r="D644" i="4" s="1"/>
  <c r="F644" i="4" s="1"/>
  <c r="E416" i="4"/>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H364" i="1" s="1"/>
  <c r="D369" i="4"/>
  <c r="F368" i="4"/>
  <c r="F367" i="4"/>
  <c r="F366" i="4"/>
  <c r="F365" i="4"/>
  <c r="E364" i="4"/>
  <c r="D364" i="4"/>
  <c r="F364" i="4" s="1"/>
  <c r="E363" i="4"/>
  <c r="D358" i="1" s="1"/>
  <c r="H358" i="1" s="1"/>
  <c r="D363" i="4"/>
  <c r="F362" i="4"/>
  <c r="F361" i="4"/>
  <c r="F360" i="4"/>
  <c r="F359" i="4"/>
  <c r="F358" i="4"/>
  <c r="F357" i="4"/>
  <c r="E356" i="4"/>
  <c r="E351" i="4" s="1"/>
  <c r="D346" i="1" s="1"/>
  <c r="H346" i="1" s="1"/>
  <c r="D356" i="4"/>
  <c r="F356" i="4" s="1"/>
  <c r="F355" i="4"/>
  <c r="F354" i="4"/>
  <c r="F353" i="4"/>
  <c r="E352" i="4"/>
  <c r="D352" i="4"/>
  <c r="F352" i="4" s="1"/>
  <c r="D351" i="4"/>
  <c r="F351" i="4" s="1"/>
  <c r="D350"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D177" i="4"/>
  <c r="F177" i="4" s="1"/>
  <c r="F176" i="4"/>
  <c r="F175" i="4"/>
  <c r="F174" i="4"/>
  <c r="F173" i="4"/>
  <c r="F172" i="4"/>
  <c r="F171" i="4"/>
  <c r="F170" i="4"/>
  <c r="E169" i="4"/>
  <c r="D165" i="1" s="1"/>
  <c r="H165" i="1" s="1"/>
  <c r="D169" i="4"/>
  <c r="F168" i="4"/>
  <c r="F167" i="4"/>
  <c r="F166" i="4"/>
  <c r="F165" i="4"/>
  <c r="E164" i="4"/>
  <c r="D164" i="4"/>
  <c r="D163" i="4"/>
  <c r="F162" i="4"/>
  <c r="F161" i="4"/>
  <c r="F160" i="4"/>
  <c r="E159" i="4"/>
  <c r="D159" i="4"/>
  <c r="F159" i="4" s="1"/>
  <c r="F158" i="4"/>
  <c r="F157" i="4"/>
  <c r="F156" i="4"/>
  <c r="F155" i="4"/>
  <c r="F154" i="4"/>
  <c r="E153" i="4"/>
  <c r="D153" i="4"/>
  <c r="E152" i="4"/>
  <c r="D152"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E124" i="4" s="1"/>
  <c r="D125" i="4"/>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46" i="1"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2" i="1" s="1"/>
  <c r="D8" i="4"/>
  <c r="F8" i="4" s="1"/>
  <c r="D7" i="4"/>
  <c r="F7"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G22" i="3"/>
  <c r="B22" i="3"/>
  <c r="G21" i="3"/>
  <c r="B21" i="3"/>
  <c r="I20"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H1516" i="1"/>
  <c r="C1516" i="1"/>
  <c r="G1516" i="1" s="1"/>
  <c r="G1515" i="1"/>
  <c r="C1515" i="1"/>
  <c r="H1515" i="1" s="1"/>
  <c r="H1514" i="1"/>
  <c r="C1514" i="1"/>
  <c r="G1514" i="1" s="1"/>
  <c r="G1513" i="1"/>
  <c r="C1513" i="1"/>
  <c r="H1513" i="1" s="1"/>
  <c r="H1512" i="1"/>
  <c r="C1512" i="1"/>
  <c r="G1512" i="1" s="1"/>
  <c r="G1511" i="1"/>
  <c r="C1511" i="1"/>
  <c r="H1511" i="1" s="1"/>
  <c r="C1510" i="1"/>
  <c r="G1510" i="1" s="1"/>
  <c r="C1509" i="1"/>
  <c r="H1509" i="1" s="1"/>
  <c r="H1508" i="1"/>
  <c r="C1508" i="1"/>
  <c r="G1508" i="1" s="1"/>
  <c r="C1507" i="1"/>
  <c r="H1507" i="1" s="1"/>
  <c r="H1506" i="1"/>
  <c r="C1506" i="1"/>
  <c r="G1506" i="1" s="1"/>
  <c r="G1505" i="1"/>
  <c r="C1505" i="1"/>
  <c r="H1505" i="1" s="1"/>
  <c r="C1504" i="1"/>
  <c r="G1504" i="1" s="1"/>
  <c r="C1503" i="1"/>
  <c r="H1503" i="1" s="1"/>
  <c r="H1502" i="1"/>
  <c r="C1502" i="1"/>
  <c r="G1502"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C1491" i="1"/>
  <c r="H1491" i="1" s="1"/>
  <c r="H1490" i="1"/>
  <c r="C1490" i="1"/>
  <c r="G1490" i="1" s="1"/>
  <c r="C1489" i="1"/>
  <c r="H1489" i="1" s="1"/>
  <c r="H1488" i="1"/>
  <c r="C1488" i="1"/>
  <c r="G1488" i="1" s="1"/>
  <c r="G1487" i="1"/>
  <c r="C1487" i="1"/>
  <c r="H1487" i="1" s="1"/>
  <c r="H1486" i="1"/>
  <c r="C1486" i="1"/>
  <c r="G1486" i="1" s="1"/>
  <c r="G1485" i="1"/>
  <c r="C1485" i="1"/>
  <c r="H1485" i="1" s="1"/>
  <c r="C1484" i="1"/>
  <c r="G1484" i="1" s="1"/>
  <c r="C1483" i="1"/>
  <c r="H1483" i="1" s="1"/>
  <c r="H1482" i="1"/>
  <c r="C1482" i="1"/>
  <c r="G1482" i="1" s="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G1439" i="1" s="1"/>
  <c r="D1438" i="1"/>
  <c r="H1438" i="1" s="1"/>
  <c r="C1438" i="1"/>
  <c r="H1437" i="1"/>
  <c r="D1437" i="1"/>
  <c r="C1437" i="1"/>
  <c r="G1437" i="1" s="1"/>
  <c r="D1436" i="1"/>
  <c r="H1436" i="1" s="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D669" i="1"/>
  <c r="H669" i="1" s="1"/>
  <c r="C669" i="1"/>
  <c r="D668" i="1"/>
  <c r="H668" i="1" s="1"/>
  <c r="C668" i="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G648" i="1" s="1"/>
  <c r="D647" i="1"/>
  <c r="H647" i="1" s="1"/>
  <c r="C647" i="1"/>
  <c r="D646" i="1"/>
  <c r="H646" i="1" s="1"/>
  <c r="C646" i="1"/>
  <c r="G646" i="1" s="1"/>
  <c r="D645" i="1"/>
  <c r="H645" i="1" s="1"/>
  <c r="C645" i="1"/>
  <c r="D644" i="1"/>
  <c r="H644" i="1" s="1"/>
  <c r="C644" i="1"/>
  <c r="D643" i="1"/>
  <c r="H643" i="1" s="1"/>
  <c r="C643" i="1"/>
  <c r="D642" i="1"/>
  <c r="H642" i="1" s="1"/>
  <c r="C642" i="1"/>
  <c r="D641" i="1"/>
  <c r="H641" i="1" s="1"/>
  <c r="C641" i="1"/>
  <c r="C638" i="1"/>
  <c r="C637" i="1"/>
  <c r="D632" i="1"/>
  <c r="H632" i="1" s="1"/>
  <c r="C632" i="1"/>
  <c r="D631" i="1"/>
  <c r="H631" i="1" s="1"/>
  <c r="C631" i="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H591" i="1"/>
  <c r="D591" i="1"/>
  <c r="C591" i="1"/>
  <c r="G591" i="1" s="1"/>
  <c r="D590" i="1"/>
  <c r="H590" i="1" s="1"/>
  <c r="C590" i="1"/>
  <c r="H589" i="1"/>
  <c r="D589" i="1"/>
  <c r="C589" i="1"/>
  <c r="G589" i="1" s="1"/>
  <c r="D588" i="1"/>
  <c r="H588" i="1" s="1"/>
  <c r="C588" i="1"/>
  <c r="D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H531" i="1"/>
  <c r="D531" i="1"/>
  <c r="C531" i="1"/>
  <c r="G531" i="1" s="1"/>
  <c r="D530" i="1"/>
  <c r="H530" i="1" s="1"/>
  <c r="C530" i="1"/>
  <c r="H529" i="1"/>
  <c r="D529" i="1"/>
  <c r="C529" i="1"/>
  <c r="G529" i="1" s="1"/>
  <c r="D528" i="1"/>
  <c r="H528" i="1" s="1"/>
  <c r="C528" i="1"/>
  <c r="H527" i="1"/>
  <c r="D527" i="1"/>
  <c r="C527" i="1"/>
  <c r="G527" i="1" s="1"/>
  <c r="D526" i="1"/>
  <c r="H526" i="1" s="1"/>
  <c r="C526" i="1"/>
  <c r="H525" i="1"/>
  <c r="D525" i="1"/>
  <c r="C525" i="1"/>
  <c r="G525" i="1" s="1"/>
  <c r="D524" i="1"/>
  <c r="H524" i="1" s="1"/>
  <c r="C524" i="1"/>
  <c r="D523" i="1"/>
  <c r="D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C514" i="1"/>
  <c r="D513" i="1"/>
  <c r="H513" i="1" s="1"/>
  <c r="C513" i="1"/>
  <c r="G513" i="1" s="1"/>
  <c r="D512" i="1"/>
  <c r="H512" i="1" s="1"/>
  <c r="C512" i="1"/>
  <c r="G512" i="1" s="1"/>
  <c r="D511" i="1"/>
  <c r="H511" i="1" s="1"/>
  <c r="C511" i="1"/>
  <c r="G511" i="1" s="1"/>
  <c r="D510" i="1"/>
  <c r="H510" i="1" s="1"/>
  <c r="C510" i="1"/>
  <c r="G510" i="1" s="1"/>
  <c r="D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4" i="1"/>
  <c r="D413" i="1"/>
  <c r="H413" i="1" s="1"/>
  <c r="C413" i="1"/>
  <c r="C412" i="1"/>
  <c r="D411" i="1"/>
  <c r="H411" i="1" s="1"/>
  <c r="C411" i="1"/>
  <c r="D406" i="1"/>
  <c r="H406" i="1" s="1"/>
  <c r="C406" i="1"/>
  <c r="D405" i="1"/>
  <c r="H405" i="1" s="1"/>
  <c r="C405" i="1"/>
  <c r="D404" i="1"/>
  <c r="H404" i="1" s="1"/>
  <c r="C404"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C364" i="1"/>
  <c r="D363" i="1"/>
  <c r="H363" i="1" s="1"/>
  <c r="C363" i="1"/>
  <c r="G363" i="1" s="1"/>
  <c r="D362" i="1"/>
  <c r="H362" i="1" s="1"/>
  <c r="C362" i="1"/>
  <c r="G362" i="1" s="1"/>
  <c r="D361" i="1"/>
  <c r="H361" i="1" s="1"/>
  <c r="C361" i="1"/>
  <c r="G361" i="1" s="1"/>
  <c r="D360" i="1"/>
  <c r="H360" i="1" s="1"/>
  <c r="C360" i="1"/>
  <c r="G360" i="1" s="1"/>
  <c r="D359" i="1"/>
  <c r="H359" i="1" s="1"/>
  <c r="C359" i="1"/>
  <c r="G359" i="1" s="1"/>
  <c r="C358" i="1"/>
  <c r="D357" i="1"/>
  <c r="H357" i="1" s="1"/>
  <c r="C357" i="1"/>
  <c r="G357" i="1" s="1"/>
  <c r="D356" i="1"/>
  <c r="H356" i="1" s="1"/>
  <c r="C356" i="1"/>
  <c r="G356" i="1" s="1"/>
  <c r="D355" i="1"/>
  <c r="H355" i="1" s="1"/>
  <c r="C355" i="1"/>
  <c r="G355" i="1" s="1"/>
  <c r="D354" i="1"/>
  <c r="H354" i="1" s="1"/>
  <c r="C354" i="1"/>
  <c r="D353" i="1"/>
  <c r="H353" i="1" s="1"/>
  <c r="C353" i="1"/>
  <c r="G353" i="1" s="1"/>
  <c r="D352" i="1"/>
  <c r="H352" i="1" s="1"/>
  <c r="C352" i="1"/>
  <c r="G352" i="1" s="1"/>
  <c r="D351" i="1"/>
  <c r="H351" i="1" s="1"/>
  <c r="C351" i="1"/>
  <c r="D350" i="1"/>
  <c r="H350" i="1" s="1"/>
  <c r="C350" i="1"/>
  <c r="G350" i="1" s="1"/>
  <c r="D349" i="1"/>
  <c r="H349" i="1" s="1"/>
  <c r="C349" i="1"/>
  <c r="G349" i="1" s="1"/>
  <c r="D348" i="1"/>
  <c r="H348" i="1" s="1"/>
  <c r="C348" i="1"/>
  <c r="G348" i="1" s="1"/>
  <c r="D347" i="1"/>
  <c r="H347" i="1" s="1"/>
  <c r="C347" i="1"/>
  <c r="G347" i="1" s="1"/>
  <c r="C346" i="1"/>
  <c r="C345" i="1"/>
  <c r="D344" i="1"/>
  <c r="H344" i="1" s="1"/>
  <c r="C344" i="1"/>
  <c r="G344" i="1" s="1"/>
  <c r="D343" i="1"/>
  <c r="H343" i="1" s="1"/>
  <c r="C343" i="1"/>
  <c r="G343" i="1" s="1"/>
  <c r="D342" i="1"/>
  <c r="H342" i="1" s="1"/>
  <c r="C342" i="1"/>
  <c r="G342" i="1" s="1"/>
  <c r="D341" i="1"/>
  <c r="H341" i="1" s="1"/>
  <c r="C341" i="1"/>
  <c r="G341" i="1" s="1"/>
  <c r="D340" i="1"/>
  <c r="H340" i="1" s="1"/>
  <c r="C340" i="1"/>
  <c r="G340" i="1" s="1"/>
  <c r="D339" i="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H309" i="1"/>
  <c r="D309" i="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H295" i="1"/>
  <c r="D295" i="1"/>
  <c r="C295" i="1"/>
  <c r="G295" i="1" s="1"/>
  <c r="D294" i="1"/>
  <c r="H294" i="1" s="1"/>
  <c r="C294" i="1"/>
  <c r="G294" i="1" s="1"/>
  <c r="D293" i="1"/>
  <c r="D292" i="1"/>
  <c r="H292" i="1" s="1"/>
  <c r="C292" i="1"/>
  <c r="D291" i="1"/>
  <c r="H291" i="1" s="1"/>
  <c r="C291" i="1"/>
  <c r="G291" i="1" s="1"/>
  <c r="D290" i="1"/>
  <c r="H290" i="1" s="1"/>
  <c r="C290" i="1"/>
  <c r="D289" i="1"/>
  <c r="H289" i="1" s="1"/>
  <c r="C289" i="1"/>
  <c r="D288" i="1"/>
  <c r="H288" i="1" s="1"/>
  <c r="C288" i="1"/>
  <c r="H284" i="1"/>
  <c r="D284" i="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H271" i="1"/>
  <c r="D271" i="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H264" i="1"/>
  <c r="D264" i="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H255" i="1"/>
  <c r="D255" i="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H210" i="1"/>
  <c r="D210" i="1"/>
  <c r="C210" i="1"/>
  <c r="G210" i="1" s="1"/>
  <c r="D209" i="1"/>
  <c r="H209" i="1" s="1"/>
  <c r="C209" i="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1" i="1"/>
  <c r="H191" i="1" s="1"/>
  <c r="C191" i="1"/>
  <c r="H190" i="1"/>
  <c r="D190" i="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C184" i="1"/>
  <c r="D183" i="1"/>
  <c r="H183" i="1" s="1"/>
  <c r="C183" i="1"/>
  <c r="G183" i="1" s="1"/>
  <c r="D182" i="1"/>
  <c r="H182" i="1" s="1"/>
  <c r="C182" i="1"/>
  <c r="D181" i="1"/>
  <c r="H181" i="1" s="1"/>
  <c r="C181" i="1"/>
  <c r="D180" i="1"/>
  <c r="H180" i="1" s="1"/>
  <c r="C180" i="1"/>
  <c r="G180" i="1" s="1"/>
  <c r="D179" i="1"/>
  <c r="H179" i="1" s="1"/>
  <c r="C179" i="1"/>
  <c r="D178" i="1"/>
  <c r="H178" i="1" s="1"/>
  <c r="C178" i="1"/>
  <c r="G178" i="1" s="1"/>
  <c r="D177" i="1"/>
  <c r="H177" i="1" s="1"/>
  <c r="C177" i="1"/>
  <c r="D176" i="1"/>
  <c r="H176" i="1" s="1"/>
  <c r="C176" i="1"/>
  <c r="G176" i="1" s="1"/>
  <c r="H175" i="1"/>
  <c r="D175" i="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D166" i="1"/>
  <c r="H166" i="1" s="1"/>
  <c r="C166" i="1"/>
  <c r="C165" i="1"/>
  <c r="D164" i="1"/>
  <c r="H164" i="1" s="1"/>
  <c r="C164" i="1"/>
  <c r="D163" i="1"/>
  <c r="H163" i="1" s="1"/>
  <c r="C163" i="1"/>
  <c r="D162" i="1"/>
  <c r="H162" i="1" s="1"/>
  <c r="C162" i="1"/>
  <c r="G162" i="1" s="1"/>
  <c r="D161" i="1"/>
  <c r="H161" i="1" s="1"/>
  <c r="C161" i="1"/>
  <c r="G161" i="1" s="1"/>
  <c r="D160" i="1"/>
  <c r="H160" i="1" s="1"/>
  <c r="C160" i="1"/>
  <c r="C159" i="1"/>
  <c r="D158" i="1"/>
  <c r="H158" i="1" s="1"/>
  <c r="C158" i="1"/>
  <c r="G158" i="1" s="1"/>
  <c r="D157" i="1"/>
  <c r="H157" i="1" s="1"/>
  <c r="C157" i="1"/>
  <c r="D156" i="1"/>
  <c r="H156" i="1" s="1"/>
  <c r="C156" i="1"/>
  <c r="G156" i="1" s="1"/>
  <c r="D155" i="1"/>
  <c r="H155" i="1" s="1"/>
  <c r="C155" i="1"/>
  <c r="D154" i="1"/>
  <c r="H154" i="1" s="1"/>
  <c r="C154" i="1"/>
  <c r="D153" i="1"/>
  <c r="H153" i="1" s="1"/>
  <c r="C153" i="1"/>
  <c r="G153" i="1" s="1"/>
  <c r="D152" i="1"/>
  <c r="H152" i="1" s="1"/>
  <c r="C152" i="1"/>
  <c r="D151" i="1"/>
  <c r="H151" i="1" s="1"/>
  <c r="C151" i="1"/>
  <c r="G151" i="1" s="1"/>
  <c r="D150" i="1"/>
  <c r="H150" i="1" s="1"/>
  <c r="C150" i="1"/>
  <c r="D149" i="1"/>
  <c r="H149" i="1" s="1"/>
  <c r="C149" i="1"/>
  <c r="D148" i="1"/>
  <c r="H148" i="1" s="1"/>
  <c r="C148" i="1"/>
  <c r="H146" i="1"/>
  <c r="D146" i="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H138" i="1"/>
  <c r="D138" i="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D129" i="1"/>
  <c r="H129" i="1" s="1"/>
  <c r="C129" i="1"/>
  <c r="H128" i="1"/>
  <c r="D128" i="1"/>
  <c r="C128" i="1"/>
  <c r="G128" i="1" s="1"/>
  <c r="D127" i="1"/>
  <c r="H127" i="1" s="1"/>
  <c r="C127" i="1"/>
  <c r="G127" i="1" s="1"/>
  <c r="D126" i="1"/>
  <c r="H126" i="1" s="1"/>
  <c r="C126" i="1"/>
  <c r="G126" i="1" s="1"/>
  <c r="D125" i="1"/>
  <c r="H125" i="1" s="1"/>
  <c r="C125" i="1"/>
  <c r="D124" i="1"/>
  <c r="H124" i="1" s="1"/>
  <c r="C124" i="1"/>
  <c r="D123" i="1"/>
  <c r="H123" i="1" s="1"/>
  <c r="C123" i="1"/>
  <c r="D122" i="1"/>
  <c r="H122" i="1" s="1"/>
  <c r="C122" i="1"/>
  <c r="G122" i="1" s="1"/>
  <c r="D121" i="1"/>
  <c r="H121" i="1" s="1"/>
  <c r="C121" i="1"/>
  <c r="D120" i="1"/>
  <c r="H120" i="1" s="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H110" i="1"/>
  <c r="D110" i="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H90" i="1"/>
  <c r="D90" i="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D78" i="1"/>
  <c r="H78" i="1" s="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D65" i="1"/>
  <c r="H65" i="1" s="1"/>
  <c r="C65" i="1"/>
  <c r="G65" i="1" s="1"/>
  <c r="D64" i="1"/>
  <c r="H64" i="1" s="1"/>
  <c r="C64" i="1"/>
  <c r="H63" i="1"/>
  <c r="D63" i="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5" i="1"/>
  <c r="H45" i="1" s="1"/>
  <c r="C45" i="1"/>
  <c r="G45" i="1" s="1"/>
  <c r="D44" i="1"/>
  <c r="H44" i="1" s="1"/>
  <c r="C44" i="1"/>
  <c r="G44" i="1" s="1"/>
  <c r="D43" i="1"/>
  <c r="H43" i="1" s="1"/>
  <c r="C43" i="1"/>
  <c r="G43" i="1" s="1"/>
  <c r="D42" i="1"/>
  <c r="H42" i="1" s="1"/>
  <c r="C42" i="1"/>
  <c r="G42" i="1" s="1"/>
  <c r="D41" i="1"/>
  <c r="H41" i="1" s="1"/>
  <c r="C41" i="1"/>
  <c r="G41" i="1" s="1"/>
  <c r="D40" i="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H32" i="1"/>
  <c r="D32" i="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H15" i="1"/>
  <c r="D15" i="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H6" i="1"/>
  <c r="D6" i="1"/>
  <c r="C6" i="1"/>
  <c r="G6" i="1" s="1"/>
  <c r="D5" i="1"/>
  <c r="H5" i="1" s="1"/>
  <c r="C5" i="1"/>
  <c r="G5" i="1" s="1"/>
  <c r="D4" i="1"/>
  <c r="H4" i="1" s="1"/>
  <c r="C4" i="1"/>
  <c r="G4" i="1" s="1"/>
  <c r="D3" i="1"/>
  <c r="H3" i="1" s="1"/>
  <c r="C3" i="1"/>
  <c r="G3" i="1" s="1"/>
  <c r="E295" i="9" l="1"/>
  <c r="B295" i="9" s="1"/>
  <c r="E302" i="9"/>
  <c r="B302" i="9" s="1"/>
  <c r="G642" i="1"/>
  <c r="G632" i="1"/>
  <c r="G631" i="1"/>
  <c r="G406" i="1"/>
  <c r="G405" i="1"/>
  <c r="G404" i="1"/>
  <c r="E643" i="4"/>
  <c r="D637" i="1" s="1"/>
  <c r="H637" i="1" s="1"/>
  <c r="G289" i="1"/>
  <c r="G292" i="1"/>
  <c r="G290" i="1"/>
  <c r="F418" i="4"/>
  <c r="G413" i="1"/>
  <c r="G644" i="1"/>
  <c r="F652" i="4"/>
  <c r="G643" i="1"/>
  <c r="G649" i="1"/>
  <c r="G647" i="1"/>
  <c r="G645" i="1"/>
  <c r="G641" i="1"/>
  <c r="E33" i="9"/>
  <c r="B33" i="9" s="1"/>
  <c r="E292" i="9"/>
  <c r="B292" i="9" s="1"/>
  <c r="E299" i="9"/>
  <c r="B299" i="9" s="1"/>
  <c r="G411" i="1"/>
  <c r="G288" i="1"/>
  <c r="G412" i="1"/>
  <c r="E644" i="4"/>
  <c r="D638" i="1" s="1"/>
  <c r="H638" i="1" s="1"/>
  <c r="F215" i="9"/>
  <c r="B215" i="9" s="1"/>
  <c r="E27" i="9"/>
  <c r="B27" i="9" s="1"/>
  <c r="E285" i="9"/>
  <c r="B285" i="9" s="1"/>
  <c r="E297" i="9"/>
  <c r="B297" i="9" s="1"/>
  <c r="E287" i="9"/>
  <c r="B287" i="9" s="1"/>
  <c r="E293" i="9"/>
  <c r="B293" i="9" s="1"/>
  <c r="E300" i="9"/>
  <c r="B300" i="9" s="1"/>
  <c r="E286" i="9"/>
  <c r="B286" i="9" s="1"/>
  <c r="G711" i="1"/>
  <c r="G209" i="1"/>
  <c r="G206" i="1"/>
  <c r="G207" i="1"/>
  <c r="F210" i="4"/>
  <c r="G191" i="1"/>
  <c r="G184" i="1"/>
  <c r="E163" i="4"/>
  <c r="D159" i="1" s="1"/>
  <c r="H159" i="1" s="1"/>
  <c r="F188" i="4"/>
  <c r="G182" i="1"/>
  <c r="G181" i="1"/>
  <c r="G179" i="1"/>
  <c r="G177" i="1"/>
  <c r="G167" i="1"/>
  <c r="G165" i="1"/>
  <c r="G166" i="1"/>
  <c r="F169" i="4"/>
  <c r="G164" i="1"/>
  <c r="G163" i="1"/>
  <c r="G160" i="1"/>
  <c r="F164" i="4"/>
  <c r="G159" i="1"/>
  <c r="G155" i="1"/>
  <c r="G157" i="1"/>
  <c r="G154" i="1"/>
  <c r="G152" i="1"/>
  <c r="G148" i="1"/>
  <c r="G149" i="1"/>
  <c r="G150" i="1"/>
  <c r="F153" i="4"/>
  <c r="G703" i="1"/>
  <c r="G670" i="1"/>
  <c r="G669" i="1"/>
  <c r="G668" i="1"/>
  <c r="G124" i="1"/>
  <c r="G125" i="1"/>
  <c r="G129" i="1"/>
  <c r="G130" i="1"/>
  <c r="G120" i="1"/>
  <c r="G121" i="1"/>
  <c r="G123" i="1"/>
  <c r="F125" i="4"/>
  <c r="G113" i="1"/>
  <c r="F217" i="9"/>
  <c r="B217" i="9" s="1"/>
  <c r="G78" i="1"/>
  <c r="G79" i="1"/>
  <c r="G81" i="1"/>
  <c r="F82" i="4"/>
  <c r="F83" i="4"/>
  <c r="G66" i="1"/>
  <c r="F68" i="4"/>
  <c r="G64" i="1"/>
  <c r="G358" i="1"/>
  <c r="G364" i="1"/>
  <c r="F363" i="4"/>
  <c r="F369" i="4"/>
  <c r="G346" i="1"/>
  <c r="G351" i="1"/>
  <c r="G354" i="1"/>
  <c r="E350" i="4"/>
  <c r="E407" i="4" s="1"/>
  <c r="D402" i="1" s="1"/>
  <c r="E32" i="9"/>
  <c r="B32" i="9" s="1"/>
  <c r="H1576" i="1"/>
  <c r="H1578" i="1"/>
  <c r="H1510" i="1"/>
  <c r="G1509" i="1"/>
  <c r="G1507" i="1"/>
  <c r="H1504" i="1"/>
  <c r="G1503" i="1"/>
  <c r="H1499" i="1"/>
  <c r="G1499" i="1"/>
  <c r="C1501" i="1"/>
  <c r="G1489" i="1"/>
  <c r="G1491" i="1"/>
  <c r="G1481" i="1"/>
  <c r="G1483" i="1"/>
  <c r="H1484" i="1"/>
  <c r="G514" i="1"/>
  <c r="H514" i="1"/>
  <c r="G516" i="1"/>
  <c r="G518" i="1"/>
  <c r="G520" i="1"/>
  <c r="G524" i="1"/>
  <c r="G526" i="1"/>
  <c r="G528" i="1"/>
  <c r="G530" i="1"/>
  <c r="G532" i="1"/>
  <c r="G534" i="1"/>
  <c r="G536" i="1"/>
  <c r="G538" i="1"/>
  <c r="G540" i="1"/>
  <c r="G542" i="1"/>
  <c r="G544" i="1"/>
  <c r="G546" i="1"/>
  <c r="G548" i="1"/>
  <c r="G550" i="1"/>
  <c r="G552" i="1"/>
  <c r="G554" i="1"/>
  <c r="G556" i="1"/>
  <c r="G558" i="1"/>
  <c r="G560" i="1"/>
  <c r="G563" i="1"/>
  <c r="G565" i="1"/>
  <c r="G567" i="1"/>
  <c r="G569" i="1"/>
  <c r="G571" i="1"/>
  <c r="G573" i="1"/>
  <c r="G575" i="1"/>
  <c r="G577" i="1"/>
  <c r="G579" i="1"/>
  <c r="G581" i="1"/>
  <c r="G583" i="1"/>
  <c r="G585" i="1"/>
  <c r="G588" i="1"/>
  <c r="G590" i="1"/>
  <c r="G1155" i="1"/>
  <c r="G1157" i="1"/>
  <c r="G1159" i="1"/>
  <c r="G1161" i="1"/>
  <c r="G1163" i="1"/>
  <c r="G1165" i="1"/>
  <c r="G1167" i="1"/>
  <c r="G1169" i="1"/>
  <c r="G1171" i="1"/>
  <c r="G1173" i="1"/>
  <c r="G1175" i="1"/>
  <c r="G1177" i="1"/>
  <c r="G1179" i="1"/>
  <c r="G1181" i="1"/>
  <c r="G1183" i="1"/>
  <c r="G1185" i="1"/>
  <c r="G1187" i="1"/>
  <c r="G1189" i="1"/>
  <c r="G1191" i="1"/>
  <c r="G1193" i="1"/>
  <c r="G1195" i="1"/>
  <c r="H1154" i="1"/>
  <c r="G1154" i="1"/>
  <c r="G1156" i="1"/>
  <c r="G1158" i="1"/>
  <c r="G1160" i="1"/>
  <c r="G1162" i="1"/>
  <c r="G1164" i="1"/>
  <c r="G1166" i="1"/>
  <c r="G1168" i="1"/>
  <c r="G1170" i="1"/>
  <c r="G1172" i="1"/>
  <c r="G1174" i="1"/>
  <c r="G1176" i="1"/>
  <c r="G1178" i="1"/>
  <c r="G1180" i="1"/>
  <c r="G1182" i="1"/>
  <c r="G1184" i="1"/>
  <c r="G1186" i="1"/>
  <c r="G1188" i="1"/>
  <c r="G1190" i="1"/>
  <c r="G1192" i="1"/>
  <c r="G1194" i="1"/>
  <c r="G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39" i="1"/>
  <c r="J1440" i="1"/>
  <c r="J1441" i="1"/>
  <c r="J1442" i="1"/>
  <c r="J1443" i="1"/>
  <c r="J1444" i="1"/>
  <c r="J1446" i="1"/>
  <c r="H1446" i="1"/>
  <c r="G1446" i="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H1518" i="1"/>
  <c r="H1520" i="1"/>
  <c r="H1522" i="1"/>
  <c r="H1524" i="1"/>
  <c r="H1526" i="1"/>
  <c r="H1528" i="1"/>
  <c r="H1530" i="1"/>
  <c r="H1532" i="1"/>
  <c r="H1534" i="1"/>
  <c r="H1536" i="1"/>
  <c r="H1538" i="1"/>
  <c r="H1540" i="1"/>
  <c r="G1299" i="1"/>
  <c r="H1330" i="1"/>
  <c r="I1439" i="1"/>
  <c r="G1440" i="1"/>
  <c r="I1440" i="1" s="1"/>
  <c r="G1441" i="1"/>
  <c r="I1441" i="1" s="1"/>
  <c r="G1442" i="1"/>
  <c r="I1442" i="1" s="1"/>
  <c r="G1443" i="1"/>
  <c r="I1443" i="1" s="1"/>
  <c r="G1444" i="1"/>
  <c r="I1444" i="1" s="1"/>
  <c r="J144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H1480" i="1"/>
  <c r="E412" i="4"/>
  <c r="I16" i="3"/>
  <c r="D44" i="4"/>
  <c r="D50" i="4"/>
  <c r="H21" i="9"/>
  <c r="G21" i="9"/>
  <c r="E21" i="9" s="1"/>
  <c r="F152" i="4"/>
  <c r="D196" i="4"/>
  <c r="D252" i="4"/>
  <c r="E636" i="4"/>
  <c r="D630" i="1" s="1"/>
  <c r="F12" i="5"/>
  <c r="D7" i="5"/>
  <c r="G1445" i="1"/>
  <c r="G307" i="9"/>
  <c r="E307" i="9" s="1"/>
  <c r="B307" i="9" s="1"/>
  <c r="F177" i="5"/>
  <c r="D176" i="5"/>
  <c r="D42" i="8"/>
  <c r="G312" i="9" s="1"/>
  <c r="E312" i="9" s="1"/>
  <c r="D344" i="4"/>
  <c r="F416" i="4"/>
  <c r="D421" i="4"/>
  <c r="D459" i="4"/>
  <c r="D515" i="4"/>
  <c r="D529" i="4"/>
  <c r="D567" i="4"/>
  <c r="D593" i="4"/>
  <c r="E143" i="9"/>
  <c r="B143" i="9" s="1"/>
  <c r="F603" i="4"/>
  <c r="D625" i="4"/>
  <c r="F13" i="5"/>
  <c r="F69" i="5"/>
  <c r="F79" i="5"/>
  <c r="F119" i="5"/>
  <c r="F135" i="5"/>
  <c r="F149" i="5"/>
  <c r="F180" i="5"/>
  <c r="E309" i="9"/>
  <c r="B309" i="9" s="1"/>
  <c r="F190" i="5"/>
  <c r="E310" i="9"/>
  <c r="B310" i="9" s="1"/>
  <c r="F206" i="5"/>
  <c r="F238" i="5"/>
  <c r="F246" i="5"/>
  <c r="F5" i="6"/>
  <c r="F115" i="6"/>
  <c r="D141" i="6"/>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4" i="9"/>
  <c r="E164" i="9" s="1"/>
  <c r="B164" i="9" s="1"/>
  <c r="G162" i="9"/>
  <c r="E162" i="9" s="1"/>
  <c r="B162" i="9" s="1"/>
  <c r="M213" i="9"/>
  <c r="G192" i="9"/>
  <c r="E192"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3" i="9"/>
  <c r="E163" i="9" s="1"/>
  <c r="B163" i="9" s="1"/>
  <c r="G161" i="9"/>
  <c r="E161" i="9" s="1"/>
  <c r="B161" i="9" s="1"/>
  <c r="I10" i="9"/>
  <c r="F417" i="4"/>
  <c r="E87" i="5"/>
  <c r="D1065" i="1" s="1"/>
  <c r="H1065" i="1" s="1"/>
  <c r="E289" i="9"/>
  <c r="B289" i="9" s="1"/>
  <c r="F88" i="5"/>
  <c r="D146" i="5"/>
  <c r="E176" i="5"/>
  <c r="G315" i="9"/>
  <c r="E315" i="9" s="1"/>
  <c r="H19" i="9"/>
  <c r="E19" i="9" s="1"/>
  <c r="B19" i="9" s="1"/>
  <c r="B283" i="9"/>
  <c r="B214" i="9"/>
  <c r="B216" i="9"/>
  <c r="B218" i="9"/>
  <c r="B220" i="9"/>
  <c r="B222" i="9"/>
  <c r="B224" i="9"/>
  <c r="B226" i="9"/>
  <c r="B228" i="9"/>
  <c r="B230" i="9"/>
  <c r="B232" i="9"/>
  <c r="B234" i="9"/>
  <c r="B236" i="9"/>
  <c r="B238" i="9"/>
  <c r="B240" i="9"/>
  <c r="B242" i="9"/>
  <c r="B244" i="9"/>
  <c r="F277" i="9"/>
  <c r="B281" i="9"/>
  <c r="F643" i="4" l="1"/>
  <c r="G637" i="1"/>
  <c r="B192" i="9"/>
  <c r="G638" i="1"/>
  <c r="E151" i="4"/>
  <c r="F163" i="4"/>
  <c r="I17" i="3"/>
  <c r="F350" i="4"/>
  <c r="E408" i="4"/>
  <c r="D403" i="1" s="1"/>
  <c r="D345" i="1"/>
  <c r="H1501" i="1"/>
  <c r="G1501" i="1"/>
  <c r="E175" i="5"/>
  <c r="D1152" i="1" s="1"/>
  <c r="I22" i="3"/>
  <c r="D1153" i="1"/>
  <c r="F141" i="6"/>
  <c r="C1435" i="1"/>
  <c r="H28" i="3"/>
  <c r="F593" i="4"/>
  <c r="C587" i="1"/>
  <c r="D528" i="4"/>
  <c r="F529" i="4"/>
  <c r="C523" i="1"/>
  <c r="F459" i="4"/>
  <c r="C453" i="1"/>
  <c r="F344" i="4"/>
  <c r="D298" i="4"/>
  <c r="C339" i="1"/>
  <c r="B312" i="9"/>
  <c r="E68" i="5"/>
  <c r="F7" i="5"/>
  <c r="H20" i="3"/>
  <c r="C985" i="1"/>
  <c r="D151" i="4"/>
  <c r="F196" i="4"/>
  <c r="C192" i="1"/>
  <c r="B21" i="9"/>
  <c r="F50" i="4"/>
  <c r="C46" i="1"/>
  <c r="D6" i="4"/>
  <c r="I1478" i="1"/>
  <c r="I1476" i="1"/>
  <c r="I1459" i="1"/>
  <c r="I1457" i="1"/>
  <c r="I1455" i="1"/>
  <c r="I1446" i="1"/>
  <c r="B315" i="9"/>
  <c r="E314" i="9"/>
  <c r="I10" i="3" s="1"/>
  <c r="F146" i="5"/>
  <c r="C1124" i="1"/>
  <c r="E166" i="9"/>
  <c r="B166" i="9" s="1"/>
  <c r="F213" i="9"/>
  <c r="B213" i="9" s="1"/>
  <c r="G317" i="9"/>
  <c r="E317" i="9" s="1"/>
  <c r="F625" i="4"/>
  <c r="C619" i="1"/>
  <c r="F567" i="4"/>
  <c r="C561" i="1"/>
  <c r="F515" i="4"/>
  <c r="C509" i="1"/>
  <c r="D420" i="4"/>
  <c r="F421" i="4"/>
  <c r="C415" i="1"/>
  <c r="K1450" i="9"/>
  <c r="G313" i="9"/>
  <c r="E313" i="9" s="1"/>
  <c r="B313" i="9" s="1"/>
  <c r="I34" i="3"/>
  <c r="C1517" i="1"/>
  <c r="D175" i="5"/>
  <c r="F176" i="5"/>
  <c r="H22" i="3"/>
  <c r="C1153" i="1"/>
  <c r="D68" i="5"/>
  <c r="D6" i="5" s="1"/>
  <c r="F252" i="4"/>
  <c r="C248" i="1"/>
  <c r="F44" i="4"/>
  <c r="C40" i="1"/>
  <c r="E639" i="4"/>
  <c r="D407" i="1"/>
  <c r="I1473" i="1"/>
  <c r="I1471" i="1"/>
  <c r="I1468" i="1"/>
  <c r="I1466" i="1"/>
  <c r="I1464" i="1"/>
  <c r="I1462" i="1"/>
  <c r="I1451" i="1"/>
  <c r="I1449" i="1"/>
  <c r="I1447" i="1"/>
  <c r="G1065" i="1"/>
  <c r="D147" i="1" l="1"/>
  <c r="E289" i="4"/>
  <c r="H345" i="1"/>
  <c r="G345" i="1"/>
  <c r="G278" i="9"/>
  <c r="F6" i="5"/>
  <c r="C984" i="1"/>
  <c r="G40" i="1"/>
  <c r="H40" i="1"/>
  <c r="G248" i="1"/>
  <c r="H248" i="1"/>
  <c r="D633" i="1"/>
  <c r="G1153" i="1"/>
  <c r="H1153" i="1"/>
  <c r="H1517" i="1"/>
  <c r="G1517" i="1"/>
  <c r="H11" i="3"/>
  <c r="G415" i="1"/>
  <c r="H415" i="1"/>
  <c r="F420" i="4"/>
  <c r="D635" i="4"/>
  <c r="C414" i="1"/>
  <c r="G1124" i="1"/>
  <c r="H1124" i="1"/>
  <c r="G46" i="1"/>
  <c r="H46" i="1"/>
  <c r="G192" i="1"/>
  <c r="H192" i="1"/>
  <c r="D289" i="4"/>
  <c r="F151" i="4"/>
  <c r="H17" i="3"/>
  <c r="C147" i="1"/>
  <c r="E311" i="9"/>
  <c r="G339" i="1"/>
  <c r="H339" i="1"/>
  <c r="G587" i="1"/>
  <c r="H587" i="1"/>
  <c r="F68" i="5"/>
  <c r="H21" i="3"/>
  <c r="C1046" i="1"/>
  <c r="F175" i="5"/>
  <c r="C1152" i="1"/>
  <c r="G509" i="1"/>
  <c r="H509" i="1"/>
  <c r="G561" i="1"/>
  <c r="H561" i="1"/>
  <c r="G619" i="1"/>
  <c r="H619" i="1"/>
  <c r="B317" i="9"/>
  <c r="E316" i="9"/>
  <c r="D290" i="4"/>
  <c r="D412" i="4"/>
  <c r="F6" i="4"/>
  <c r="H16" i="3"/>
  <c r="C2" i="1"/>
  <c r="G985" i="1"/>
  <c r="H985" i="1"/>
  <c r="I21" i="3"/>
  <c r="D1046" i="1"/>
  <c r="E6" i="5"/>
  <c r="D407" i="4"/>
  <c r="F298" i="4"/>
  <c r="C293" i="1"/>
  <c r="D408" i="4"/>
  <c r="G453" i="1"/>
  <c r="H453" i="1"/>
  <c r="G523" i="1"/>
  <c r="H523" i="1"/>
  <c r="D636" i="4"/>
  <c r="F528" i="4"/>
  <c r="C522" i="1"/>
  <c r="G1435" i="1"/>
  <c r="H1435" i="1"/>
  <c r="H9" i="3"/>
  <c r="E290" i="4" l="1"/>
  <c r="D286" i="1" s="1"/>
  <c r="E413" i="4"/>
  <c r="E291" i="4"/>
  <c r="D287" i="1" s="1"/>
  <c r="D285" i="1"/>
  <c r="K3" i="9"/>
  <c r="I9" i="3"/>
  <c r="F408" i="4"/>
  <c r="C403" i="1"/>
  <c r="H278" i="9"/>
  <c r="D984" i="1"/>
  <c r="D639" i="4"/>
  <c r="F412" i="4"/>
  <c r="C407" i="1"/>
  <c r="G522" i="1"/>
  <c r="H522" i="1"/>
  <c r="F636" i="4"/>
  <c r="C630" i="1"/>
  <c r="G293" i="1"/>
  <c r="H293" i="1"/>
  <c r="F407" i="4"/>
  <c r="C402" i="1"/>
  <c r="G2" i="1"/>
  <c r="H2" i="1"/>
  <c r="C286" i="1"/>
  <c r="D413" i="4"/>
  <c r="D291" i="4"/>
  <c r="F289" i="4"/>
  <c r="C285" i="1"/>
  <c r="G414" i="1"/>
  <c r="H414" i="1"/>
  <c r="H8" i="3"/>
  <c r="G984" i="1"/>
  <c r="H984" i="1"/>
  <c r="E278" i="9"/>
  <c r="G1152" i="1"/>
  <c r="H1152" i="1"/>
  <c r="G1046" i="1"/>
  <c r="H1046" i="1"/>
  <c r="G147" i="1"/>
  <c r="H147" i="1"/>
  <c r="F635" i="4"/>
  <c r="C629" i="1"/>
  <c r="N3" i="9"/>
  <c r="I11" i="3"/>
  <c r="G284" i="9"/>
  <c r="E284" i="9" s="1"/>
  <c r="B284" i="9" s="1"/>
  <c r="F290" i="4" l="1"/>
  <c r="E414" i="4"/>
  <c r="D409" i="1" s="1"/>
  <c r="E415" i="4"/>
  <c r="D410" i="1" s="1"/>
  <c r="E640" i="4"/>
  <c r="D408" i="1"/>
  <c r="M3" i="9"/>
  <c r="D640" i="4"/>
  <c r="D415" i="4"/>
  <c r="F413" i="4"/>
  <c r="C408" i="1"/>
  <c r="G402" i="1"/>
  <c r="H402" i="1"/>
  <c r="G630" i="1"/>
  <c r="H630" i="1"/>
  <c r="G407" i="1"/>
  <c r="H407" i="1"/>
  <c r="D414" i="4"/>
  <c r="G403" i="1"/>
  <c r="H403" i="1"/>
  <c r="G629" i="1"/>
  <c r="H629" i="1"/>
  <c r="B278" i="9"/>
  <c r="E277" i="9"/>
  <c r="I8" i="3" s="1"/>
  <c r="G285" i="1"/>
  <c r="H285" i="1"/>
  <c r="F291" i="4"/>
  <c r="C287" i="1"/>
  <c r="G286" i="1"/>
  <c r="H286" i="1"/>
  <c r="D641" i="4"/>
  <c r="F639" i="4"/>
  <c r="C633" i="1"/>
  <c r="E642" i="4" l="1"/>
  <c r="E641" i="4"/>
  <c r="D634" i="1"/>
  <c r="G633" i="1"/>
  <c r="H633" i="1"/>
  <c r="F641" i="4"/>
  <c r="C635" i="1"/>
  <c r="G408" i="1"/>
  <c r="H408" i="1"/>
  <c r="F415" i="4"/>
  <c r="C410" i="1"/>
  <c r="G287" i="1"/>
  <c r="H287" i="1"/>
  <c r="F414" i="4"/>
  <c r="C409" i="1"/>
  <c r="D642" i="4"/>
  <c r="F640" i="4"/>
  <c r="C634" i="1"/>
  <c r="D636" i="1" l="1"/>
  <c r="E646" i="4"/>
  <c r="E645" i="4"/>
  <c r="D635" i="1"/>
  <c r="H635" i="1" s="1"/>
  <c r="G409" i="1"/>
  <c r="H409" i="1"/>
  <c r="G410" i="1"/>
  <c r="H410" i="1"/>
  <c r="G634" i="1"/>
  <c r="H634" i="1"/>
  <c r="D646" i="4"/>
  <c r="F642" i="4"/>
  <c r="C636" i="1"/>
  <c r="G635" i="1"/>
  <c r="D645" i="4"/>
  <c r="D639" i="1" l="1"/>
  <c r="I18" i="3"/>
  <c r="I19" i="3"/>
  <c r="D640" i="1"/>
  <c r="F645" i="4"/>
  <c r="H18" i="3"/>
  <c r="C639" i="1"/>
  <c r="G276" i="9"/>
  <c r="E276" i="9" s="1"/>
  <c r="B276" i="9" s="1"/>
  <c r="G636" i="1"/>
  <c r="H636" i="1"/>
  <c r="F646" i="4"/>
  <c r="H19" i="3"/>
  <c r="C640" i="1"/>
  <c r="G640" i="1" l="1"/>
  <c r="H640" i="1"/>
  <c r="G639" i="1"/>
  <c r="H639" i="1"/>
  <c r="H7" i="3"/>
  <c r="J3" i="9" l="1"/>
  <c r="G274" i="9" l="1"/>
  <c r="L272" i="9"/>
  <c r="H274" i="9"/>
  <c r="H18" i="9"/>
  <c r="M272" i="9"/>
  <c r="G18" i="9"/>
  <c r="I17" i="9"/>
  <c r="G16" i="9"/>
  <c r="M15" i="9"/>
  <c r="G17" i="9"/>
  <c r="L16" i="9"/>
  <c r="H15" i="9"/>
  <c r="I13" i="9"/>
  <c r="K11" i="9"/>
  <c r="J10" i="9"/>
  <c r="I9" i="9"/>
  <c r="K7" i="9"/>
  <c r="J6" i="9"/>
  <c r="I5" i="9"/>
  <c r="I6" i="9"/>
  <c r="J9" i="9"/>
  <c r="K12" i="9"/>
  <c r="K6" i="9"/>
  <c r="I8" i="9"/>
  <c r="J11" i="9"/>
  <c r="G15" i="9"/>
  <c r="H16" i="9"/>
  <c r="H17" i="9"/>
  <c r="K13" i="9"/>
  <c r="J12" i="9"/>
  <c r="I11" i="9"/>
  <c r="K9" i="9"/>
  <c r="J8" i="9"/>
  <c r="I7" i="9"/>
  <c r="K5" i="9"/>
  <c r="J5" i="9"/>
  <c r="K8" i="9"/>
  <c r="J13" i="9"/>
  <c r="J17" i="9"/>
  <c r="J7" i="9"/>
  <c r="K10" i="9"/>
  <c r="I12" i="9"/>
  <c r="L15" i="9"/>
  <c r="M16" i="9"/>
  <c r="E12" i="9" l="1"/>
  <c r="B12" i="9" s="1"/>
  <c r="E15" i="9"/>
  <c r="E18" i="9"/>
  <c r="B18" i="9" s="1"/>
  <c r="F15" i="9"/>
  <c r="F272" i="9"/>
  <c r="B272" i="9" s="1"/>
  <c r="E11" i="9"/>
  <c r="B11" i="9" s="1"/>
  <c r="E6" i="9"/>
  <c r="B6" i="9" s="1"/>
  <c r="E7" i="9"/>
  <c r="B7" i="9" s="1"/>
  <c r="E8" i="9"/>
  <c r="B8" i="9" s="1"/>
  <c r="E9" i="9"/>
  <c r="B9" i="9" s="1"/>
  <c r="E17" i="9"/>
  <c r="B17" i="9" s="1"/>
  <c r="E16" i="9"/>
  <c r="E5" i="9"/>
  <c r="E10" i="9"/>
  <c r="B10" i="9" s="1"/>
  <c r="E13" i="9"/>
  <c r="B13" i="9" s="1"/>
  <c r="F16" i="9"/>
  <c r="E274" i="9"/>
  <c r="B15" i="9" l="1"/>
  <c r="F14" i="9"/>
  <c r="F20" i="9"/>
  <c r="F3" i="9" s="1"/>
  <c r="E14" i="9"/>
  <c r="B274" i="9"/>
  <c r="E20" i="9"/>
  <c r="I7" i="3" s="1"/>
  <c r="B5" i="9"/>
  <c r="E4" i="9"/>
  <c r="B16"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<sst xmlns="http://schemas.openxmlformats.org/spreadsheetml/2006/main" count="4360" uniqueCount="3421">
  <si>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</si>
  <si>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</si>
  <si>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</si>
  <si>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</si>
  <si>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</si>
  <si>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</si>
  <si>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</si>
  <si>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</si>
  <si>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</si>
  <si>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</si>
  <si>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</si>
  <si>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</si>
  <si>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</si>
  <si>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</si>
  <si>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</si>
  <si>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</si>
  <si>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</si>
  <si>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</si>
  <si>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</si>
  <si>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</si>
  <si>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</si>
  <si>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</si>
  <si>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</si>
  <si>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</si>
  <si>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</si>
  <si>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</si>
  <si>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</si>
  <si>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</si>
  <si>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</si>
  <si>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</si>
  <si>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</si>
  <si>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KLANA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</si>
  <si>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</si>
  <si>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</si>
  <si>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</si>
  <si>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</si>
  <si>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</si>
  <si>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</si>
  <si>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</si>
  <si>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</si>
  <si>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</si>
  <si>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</si>
  <si>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</si>
  <si>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</si>
  <si>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</si>
  <si>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</si>
  <si>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</si>
  <si>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</si>
  <si>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</si>
  <si>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11308 - OSNOVNA ŠKOLA KLANA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</si>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</sst>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311412.06</v>
      </c>
      <c r="D2" s="6">
        <f>'PR-RAS'!E6</f>
        <v>382915.07</v>
      </c>
      <c r="E2" s="6">
        <v>0</v>
      </c>
      <c r="F2" s="6">
        <v>0</v>
      </c>
      <c r="G2" s="7">
        <f t="shared" ref="G2:G264" si="0">(B2/1000)*(C2*1+D2*2)</f>
        <v>1077.2421999999999</v>
      </c>
      <c r="H2" s="7">
        <f t="shared" ref="H2:H264" si="1">ABS(C2-ROUND(C2,0))+ABS(D2-ROUND(D2,0))</f>
        <v>0.13000000000465661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264891.12</v>
      </c>
      <c r="D46" s="1">
        <f>'PR-RAS'!E50</f>
        <v>333747.62</v>
      </c>
      <c r="E46" s="1">
        <v>0</v>
      </c>
      <c r="F46" s="1">
        <v>0</v>
      </c>
      <c r="G46" s="2">
        <f t="shared" si="0"/>
        <v>41957.386200000001</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264891.12</v>
      </c>
      <c r="D64" s="1">
        <f>'PR-RAS'!E68</f>
        <v>333747.62</v>
      </c>
      <c r="E64" s="1">
        <v>0</v>
      </c>
      <c r="F64" s="1">
        <v>0</v>
      </c>
      <c r="G64" s="2">
        <f t="shared" si="0"/>
        <v>58740.340680000001</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264891.12</v>
      </c>
      <c r="D65" s="1">
        <f>'PR-RAS'!E69</f>
        <v>333709.94</v>
      </c>
      <c r="E65" s="1">
        <v>0</v>
      </c>
      <c r="F65" s="1">
        <v>0</v>
      </c>
      <c r="G65" s="2">
        <f t="shared" si="0"/>
        <v>59667.904000000002</v>
      </c>
      <c r="H65" s="2">
        <f t="shared" si="1"/>
        <v>0.17999999999301508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37.68</v>
      </c>
      <c r="E66" s="1">
        <v>0</v>
      </c>
      <c r="F66" s="1">
        <v>0</v>
      </c>
      <c r="G66" s="2">
        <f t="shared" si="0"/>
        <v>4.8984000000000005</v>
      </c>
      <c r="H66" s="2">
        <f t="shared" si="1"/>
        <v>0.32000000000000028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2.37</v>
      </c>
      <c r="D78" s="1">
        <f>'PR-RAS'!E82</f>
        <v>1.46</v>
      </c>
      <c r="E78" s="1">
        <v>0</v>
      </c>
      <c r="F78" s="1">
        <v>0</v>
      </c>
      <c r="G78" s="2">
        <f t="shared" si="0"/>
        <v>0.40732999999999997</v>
      </c>
      <c r="H78" s="2">
        <f t="shared" si="1"/>
        <v>0.83000000000000007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2.37</v>
      </c>
      <c r="D79" s="1">
        <f>'PR-RAS'!E83</f>
        <v>1.46</v>
      </c>
      <c r="E79" s="1">
        <v>0</v>
      </c>
      <c r="F79" s="1">
        <v>0</v>
      </c>
      <c r="G79" s="2">
        <f t="shared" si="0"/>
        <v>0.41261999999999999</v>
      </c>
      <c r="H79" s="2">
        <f t="shared" si="1"/>
        <v>0.83000000000000007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2.37</v>
      </c>
      <c r="D81" s="1">
        <f>'PR-RAS'!E85</f>
        <v>1.46</v>
      </c>
      <c r="E81" s="1">
        <v>0</v>
      </c>
      <c r="F81" s="1">
        <v>0</v>
      </c>
      <c r="G81" s="2">
        <f t="shared" si="0"/>
        <v>0.42320000000000002</v>
      </c>
      <c r="H81" s="2">
        <f t="shared" si="1"/>
        <v>0.83000000000000007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15218.68</v>
      </c>
      <c r="D102" s="1">
        <f>'PR-RAS'!E106</f>
        <v>14170.75</v>
      </c>
      <c r="E102" s="1">
        <v>0</v>
      </c>
      <c r="F102" s="1">
        <v>0</v>
      </c>
      <c r="G102" s="2">
        <f t="shared" si="0"/>
        <v>4399.5781800000004</v>
      </c>
      <c r="H102" s="2">
        <f t="shared" si="1"/>
        <v>0.56999999999970896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15218.68</v>
      </c>
      <c r="D108" s="1">
        <f>'PR-RAS'!E112</f>
        <v>14170.75</v>
      </c>
      <c r="E108" s="1">
        <v>0</v>
      </c>
      <c r="F108" s="1">
        <v>0</v>
      </c>
      <c r="G108" s="2">
        <f t="shared" si="0"/>
        <v>4660.9392600000001</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15218.68</v>
      </c>
      <c r="D113" s="1">
        <f>'PR-RAS'!E117</f>
        <v>14170.75</v>
      </c>
      <c r="E113" s="1">
        <v>0</v>
      </c>
      <c r="F113" s="1">
        <v>0</v>
      </c>
      <c r="G113" s="2">
        <f t="shared" si="0"/>
        <v>4878.7401600000003</v>
      </c>
      <c r="H113" s="2">
        <f t="shared" si="1"/>
        <v>0.56999999999970896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1024.8699999999999</v>
      </c>
      <c r="D120" s="1">
        <f>'PR-RAS'!E124</f>
        <v>1655</v>
      </c>
      <c r="E120" s="1">
        <v>0</v>
      </c>
      <c r="F120" s="1">
        <v>0</v>
      </c>
      <c r="G120" s="2">
        <f t="shared" si="0"/>
        <v>515.84952999999996</v>
      </c>
      <c r="H120" s="2">
        <f t="shared" si="1"/>
        <v>0.13000000000010914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1024.8699999999999</v>
      </c>
      <c r="D121" s="1">
        <f>'PR-RAS'!E125</f>
        <v>625</v>
      </c>
      <c r="E121" s="1">
        <v>0</v>
      </c>
      <c r="F121" s="1">
        <v>0</v>
      </c>
      <c r="G121" s="2">
        <f t="shared" si="0"/>
        <v>272.98439999999999</v>
      </c>
      <c r="H121" s="2">
        <f t="shared" si="1"/>
        <v>0.13000000000010914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1024.8699999999999</v>
      </c>
      <c r="D123" s="1">
        <f>'PR-RAS'!E127</f>
        <v>625</v>
      </c>
      <c r="E123" s="1">
        <v>0</v>
      </c>
      <c r="F123" s="1">
        <v>0</v>
      </c>
      <c r="G123" s="2">
        <f t="shared" si="0"/>
        <v>277.53413999999998</v>
      </c>
      <c r="H123" s="2">
        <f t="shared" si="1"/>
        <v>0.13000000000010914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1030</v>
      </c>
      <c r="E124" s="1">
        <v>0</v>
      </c>
      <c r="F124" s="1">
        <v>0</v>
      </c>
      <c r="G124" s="2">
        <f t="shared" si="0"/>
        <v>253.38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1030</v>
      </c>
      <c r="E125" s="1">
        <v>0</v>
      </c>
      <c r="F125" s="1">
        <v>0</v>
      </c>
      <c r="G125" s="2">
        <f t="shared" si="0"/>
        <v>255.44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30275.02</v>
      </c>
      <c r="D129" s="1">
        <f>'PR-RAS'!E133</f>
        <v>33340.239999999998</v>
      </c>
      <c r="E129" s="1">
        <v>0</v>
      </c>
      <c r="F129" s="1">
        <v>0</v>
      </c>
      <c r="G129" s="2">
        <f t="shared" si="0"/>
        <v>12410.304</v>
      </c>
      <c r="H129" s="2">
        <f t="shared" si="1"/>
        <v>0.25999999999839929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30275.02</v>
      </c>
      <c r="D130" s="1">
        <f>'PR-RAS'!E134</f>
        <v>33340.239999999998</v>
      </c>
      <c r="E130" s="1">
        <v>0</v>
      </c>
      <c r="F130" s="1">
        <v>0</v>
      </c>
      <c r="G130" s="2">
        <f t="shared" si="0"/>
        <v>12507.2595</v>
      </c>
      <c r="H130" s="2">
        <f t="shared" si="1"/>
        <v>0.25999999999839929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30275.02</v>
      </c>
      <c r="D131" s="1">
        <f>'PR-RAS'!E135</f>
        <v>33340.239999999998</v>
      </c>
      <c r="E131" s="1">
        <v>0</v>
      </c>
      <c r="F131" s="1">
        <v>0</v>
      </c>
      <c r="G131" s="2">
        <f t="shared" si="0"/>
        <v>12604.215</v>
      </c>
      <c r="H131" s="2">
        <f t="shared" si="1"/>
        <v>0.25999999999839929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297010.23</v>
      </c>
      <c r="D147" s="1">
        <f>'PR-RAS'!E151</f>
        <v>375870.38</v>
      </c>
      <c r="E147" s="1">
        <v>0</v>
      </c>
      <c r="F147" s="1">
        <v>0</v>
      </c>
      <c r="G147" s="2">
        <f t="shared" si="0"/>
        <v>153117.64453999998</v>
      </c>
      <c r="H147" s="2">
        <f t="shared" si="1"/>
        <v>0.60999999998603016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233222.44999999998</v>
      </c>
      <c r="D148" s="1">
        <f>'PR-RAS'!E152</f>
        <v>307261.99</v>
      </c>
      <c r="E148" s="1">
        <v>0</v>
      </c>
      <c r="F148" s="1">
        <v>0</v>
      </c>
      <c r="G148" s="2">
        <f t="shared" si="0"/>
        <v>124618.72520999999</v>
      </c>
      <c r="H148" s="2">
        <f t="shared" si="1"/>
        <v>0.45999999999185093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192823.46999999997</v>
      </c>
      <c r="D149" s="1">
        <f>'PR-RAS'!E153</f>
        <v>255041.75</v>
      </c>
      <c r="E149" s="1">
        <v>0</v>
      </c>
      <c r="F149" s="1">
        <v>0</v>
      </c>
      <c r="G149" s="2">
        <f t="shared" si="0"/>
        <v>104030.23155999999</v>
      </c>
      <c r="H149" s="2">
        <f t="shared" si="1"/>
        <v>0.71999999997206032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188229.61</v>
      </c>
      <c r="D150" s="1">
        <f>'PR-RAS'!E154</f>
        <v>250651.47</v>
      </c>
      <c r="E150" s="1">
        <v>0</v>
      </c>
      <c r="F150" s="1">
        <v>0</v>
      </c>
      <c r="G150" s="2">
        <f t="shared" si="0"/>
        <v>102740.34995</v>
      </c>
      <c r="H150" s="2">
        <f t="shared" si="1"/>
        <v>0.86000000001513399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4593.8599999999997</v>
      </c>
      <c r="D152" s="1">
        <f>'PR-RAS'!E156</f>
        <v>4390.28</v>
      </c>
      <c r="E152" s="1">
        <v>0</v>
      </c>
      <c r="F152" s="1">
        <v>0</v>
      </c>
      <c r="G152" s="2">
        <f t="shared" si="0"/>
        <v>2019.5374199999997</v>
      </c>
      <c r="H152" s="2">
        <f t="shared" si="1"/>
        <v>0.42000000000007276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8457.64</v>
      </c>
      <c r="D154" s="1">
        <f>'PR-RAS'!E158</f>
        <v>10244.17</v>
      </c>
      <c r="E154" s="1">
        <v>0</v>
      </c>
      <c r="F154" s="1">
        <v>0</v>
      </c>
      <c r="G154" s="2">
        <f t="shared" si="0"/>
        <v>4428.7349400000003</v>
      </c>
      <c r="H154" s="2">
        <f t="shared" si="1"/>
        <v>0.53000000000065484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31941.34</v>
      </c>
      <c r="D155" s="1">
        <f>'PR-RAS'!E159</f>
        <v>41976.07</v>
      </c>
      <c r="E155" s="1">
        <v>0</v>
      </c>
      <c r="F155" s="1">
        <v>0</v>
      </c>
      <c r="G155" s="2">
        <f t="shared" si="0"/>
        <v>17847.59592</v>
      </c>
      <c r="H155" s="2">
        <f t="shared" si="1"/>
        <v>0.40999999999985448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31941.34</v>
      </c>
      <c r="D157" s="1">
        <f>'PR-RAS'!E161</f>
        <v>41976.07</v>
      </c>
      <c r="E157" s="1">
        <v>0</v>
      </c>
      <c r="F157" s="1">
        <v>0</v>
      </c>
      <c r="G157" s="2">
        <f t="shared" si="0"/>
        <v>18079.382880000001</v>
      </c>
      <c r="H157" s="2">
        <f t="shared" si="1"/>
        <v>0.40999999999985448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63274.76999999999</v>
      </c>
      <c r="D159" s="1">
        <f>'PR-RAS'!E163</f>
        <v>68470.58</v>
      </c>
      <c r="E159" s="1">
        <v>0</v>
      </c>
      <c r="F159" s="1">
        <v>0</v>
      </c>
      <c r="G159" s="2">
        <f t="shared" si="0"/>
        <v>31634.11694</v>
      </c>
      <c r="H159" s="2">
        <f t="shared" si="1"/>
        <v>0.65000000000873115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12070.44</v>
      </c>
      <c r="D160" s="1">
        <f>'PR-RAS'!E164</f>
        <v>13945.869999999999</v>
      </c>
      <c r="E160" s="1">
        <v>0</v>
      </c>
      <c r="F160" s="1">
        <v>0</v>
      </c>
      <c r="G160" s="2">
        <f t="shared" si="0"/>
        <v>6353.9866200000006</v>
      </c>
      <c r="H160" s="2">
        <f t="shared" si="1"/>
        <v>0.57000000000152795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1144.53</v>
      </c>
      <c r="D161" s="1">
        <f>'PR-RAS'!E165</f>
        <v>2811.59</v>
      </c>
      <c r="E161" s="1">
        <v>0</v>
      </c>
      <c r="F161" s="1">
        <v>0</v>
      </c>
      <c r="G161" s="2">
        <f t="shared" si="0"/>
        <v>1082.8335999999999</v>
      </c>
      <c r="H161" s="2">
        <f t="shared" si="1"/>
        <v>0.87999999999988177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10437.51</v>
      </c>
      <c r="D162" s="1">
        <f>'PR-RAS'!E166</f>
        <v>10561.32</v>
      </c>
      <c r="E162" s="1">
        <v>0</v>
      </c>
      <c r="F162" s="1">
        <v>0</v>
      </c>
      <c r="G162" s="2">
        <f t="shared" si="0"/>
        <v>5081.18415</v>
      </c>
      <c r="H162" s="2">
        <f t="shared" si="1"/>
        <v>0.80999999999949068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208</v>
      </c>
      <c r="D163" s="1">
        <f>'PR-RAS'!E167</f>
        <v>310.95999999999998</v>
      </c>
      <c r="E163" s="1">
        <v>0</v>
      </c>
      <c r="F163" s="1">
        <v>0</v>
      </c>
      <c r="G163" s="2">
        <f t="shared" si="0"/>
        <v>134.44703999999999</v>
      </c>
      <c r="H163" s="2">
        <f t="shared" si="1"/>
        <v>4.0000000000020464E-2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280.39999999999998</v>
      </c>
      <c r="D164" s="1">
        <f>'PR-RAS'!E168</f>
        <v>262</v>
      </c>
      <c r="E164" s="1">
        <v>0</v>
      </c>
      <c r="F164" s="1">
        <v>0</v>
      </c>
      <c r="G164" s="2">
        <f t="shared" si="0"/>
        <v>131.1172</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30233.879999999994</v>
      </c>
      <c r="D165" s="1">
        <f>'PR-RAS'!E169</f>
        <v>32233.280000000002</v>
      </c>
      <c r="E165" s="1">
        <v>0</v>
      </c>
      <c r="F165" s="1">
        <v>0</v>
      </c>
      <c r="G165" s="2">
        <f t="shared" si="0"/>
        <v>15530.872160000001</v>
      </c>
      <c r="H165" s="2">
        <f t="shared" si="1"/>
        <v>0.40000000000873115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2493.46</v>
      </c>
      <c r="D166" s="1">
        <f>'PR-RAS'!E170</f>
        <v>4561.88</v>
      </c>
      <c r="E166" s="1">
        <v>0</v>
      </c>
      <c r="F166" s="1">
        <v>0</v>
      </c>
      <c r="G166" s="2">
        <f t="shared" si="0"/>
        <v>1916.8413000000003</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12884.73</v>
      </c>
      <c r="D167" s="1">
        <f>'PR-RAS'!E171</f>
        <v>13623.68</v>
      </c>
      <c r="E167" s="1">
        <v>0</v>
      </c>
      <c r="F167" s="1">
        <v>0</v>
      </c>
      <c r="G167" s="2">
        <f t="shared" si="0"/>
        <v>6661.9269399999994</v>
      </c>
      <c r="H167" s="2">
        <f t="shared" si="1"/>
        <v>0.59000000000014552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13210.51</v>
      </c>
      <c r="D168" s="1">
        <f>'PR-RAS'!E172</f>
        <v>13025.58</v>
      </c>
      <c r="E168" s="1">
        <v>0</v>
      </c>
      <c r="F168" s="1">
        <v>0</v>
      </c>
      <c r="G168" s="2">
        <f t="shared" si="0"/>
        <v>6556.6988899999997</v>
      </c>
      <c r="H168" s="2">
        <f t="shared" si="1"/>
        <v>0.90999999999985448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547.04999999999995</v>
      </c>
      <c r="D169" s="1">
        <f>'PR-RAS'!E173</f>
        <v>536.72</v>
      </c>
      <c r="E169" s="1">
        <v>0</v>
      </c>
      <c r="F169" s="1">
        <v>0</v>
      </c>
      <c r="G169" s="2">
        <f t="shared" si="0"/>
        <v>272.24232000000001</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1046.78</v>
      </c>
      <c r="D170" s="1">
        <f>'PR-RAS'!E174</f>
        <v>385.99</v>
      </c>
      <c r="E170" s="1">
        <v>0</v>
      </c>
      <c r="F170" s="1">
        <v>0</v>
      </c>
      <c r="G170" s="2">
        <f t="shared" si="0"/>
        <v>307.37044000000003</v>
      </c>
      <c r="H170" s="2">
        <f t="shared" si="1"/>
        <v>0.23000000000001819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51.35</v>
      </c>
      <c r="D172" s="1">
        <f>'PR-RAS'!E176</f>
        <v>99.43</v>
      </c>
      <c r="E172" s="1">
        <v>0</v>
      </c>
      <c r="F172" s="1">
        <v>0</v>
      </c>
      <c r="G172" s="2">
        <f t="shared" si="0"/>
        <v>42.785910000000001</v>
      </c>
      <c r="H172" s="2">
        <f t="shared" si="1"/>
        <v>0.78000000000000824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17401.7</v>
      </c>
      <c r="D173" s="1">
        <f>'PR-RAS'!E177</f>
        <v>18872.120000000003</v>
      </c>
      <c r="E173" s="1">
        <v>0</v>
      </c>
      <c r="F173" s="1">
        <v>0</v>
      </c>
      <c r="G173" s="2">
        <f t="shared" si="0"/>
        <v>9485.1016799999998</v>
      </c>
      <c r="H173" s="2">
        <f t="shared" si="1"/>
        <v>0.42000000000189175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2452.98</v>
      </c>
      <c r="D174" s="1">
        <f>'PR-RAS'!E178</f>
        <v>3354.12</v>
      </c>
      <c r="E174" s="1">
        <v>0</v>
      </c>
      <c r="F174" s="1">
        <v>0</v>
      </c>
      <c r="G174" s="2">
        <f t="shared" si="0"/>
        <v>1584.8910599999997</v>
      </c>
      <c r="H174" s="2">
        <f t="shared" si="1"/>
        <v>0.13999999999987267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737.89</v>
      </c>
      <c r="D175" s="1">
        <f>'PR-RAS'!E179</f>
        <v>646.48</v>
      </c>
      <c r="E175" s="1">
        <v>0</v>
      </c>
      <c r="F175" s="1">
        <v>0</v>
      </c>
      <c r="G175" s="2">
        <f t="shared" si="0"/>
        <v>353.36789999999996</v>
      </c>
      <c r="H175" s="2">
        <f t="shared" si="1"/>
        <v>0.59000000000003183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949.66</v>
      </c>
      <c r="D177" s="1">
        <f>'PR-RAS'!E181</f>
        <v>871.44</v>
      </c>
      <c r="E177" s="1">
        <v>0</v>
      </c>
      <c r="F177" s="1">
        <v>0</v>
      </c>
      <c r="G177" s="2">
        <f t="shared" si="0"/>
        <v>473.88703999999996</v>
      </c>
      <c r="H177" s="2">
        <f t="shared" si="1"/>
        <v>0.7800000000000864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1092.3499999999999</v>
      </c>
      <c r="D179" s="1">
        <f>'PR-RAS'!E183</f>
        <v>1589.73</v>
      </c>
      <c r="E179" s="1">
        <v>0</v>
      </c>
      <c r="F179" s="1">
        <v>0</v>
      </c>
      <c r="G179" s="2">
        <f t="shared" si="0"/>
        <v>760.38217999999983</v>
      </c>
      <c r="H179" s="2">
        <f t="shared" si="1"/>
        <v>0.61999999999989086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1119.25</v>
      </c>
      <c r="D180" s="1">
        <f>'PR-RAS'!E184</f>
        <v>0</v>
      </c>
      <c r="E180" s="1">
        <v>0</v>
      </c>
      <c r="F180" s="1">
        <v>0</v>
      </c>
      <c r="G180" s="2">
        <f t="shared" si="0"/>
        <v>200.34574999999998</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908.12</v>
      </c>
      <c r="D181" s="1">
        <f>'PR-RAS'!E185</f>
        <v>892.99</v>
      </c>
      <c r="E181" s="1">
        <v>0</v>
      </c>
      <c r="F181" s="1">
        <v>0</v>
      </c>
      <c r="G181" s="2">
        <f t="shared" si="0"/>
        <v>484.93799999999999</v>
      </c>
      <c r="H181" s="2">
        <f t="shared" si="1"/>
        <v>0.12999999999999545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10141.450000000001</v>
      </c>
      <c r="D182" s="1">
        <f>'PR-RAS'!E186</f>
        <v>11517.36</v>
      </c>
      <c r="E182" s="1">
        <v>0</v>
      </c>
      <c r="F182" s="1">
        <v>0</v>
      </c>
      <c r="G182" s="2">
        <f t="shared" si="0"/>
        <v>6004.8867699999992</v>
      </c>
      <c r="H182" s="2">
        <f t="shared" si="1"/>
        <v>0.81000000000130967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1571.99</v>
      </c>
      <c r="D183" s="1">
        <f>'PR-RAS'!E187</f>
        <v>1062.8699999999999</v>
      </c>
      <c r="E183" s="1">
        <v>0</v>
      </c>
      <c r="F183" s="1">
        <v>0</v>
      </c>
      <c r="G183" s="2">
        <f t="shared" si="0"/>
        <v>672.98685999999987</v>
      </c>
      <c r="H183" s="2">
        <f t="shared" si="1"/>
        <v>0.14000000000010004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1996.76</v>
      </c>
      <c r="D184" s="1">
        <f>'PR-RAS'!E188</f>
        <v>2356.4399999999996</v>
      </c>
      <c r="E184" s="1">
        <v>0</v>
      </c>
      <c r="F184" s="1">
        <v>0</v>
      </c>
      <c r="G184" s="2">
        <f t="shared" si="0"/>
        <v>1227.86412</v>
      </c>
      <c r="H184" s="2">
        <f t="shared" si="1"/>
        <v>0.67999999999960892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199.95</v>
      </c>
      <c r="E187" s="1">
        <v>0</v>
      </c>
      <c r="F187" s="1">
        <v>0</v>
      </c>
      <c r="G187" s="2">
        <f t="shared" si="0"/>
        <v>74.381399999999999</v>
      </c>
      <c r="H187" s="2">
        <f t="shared" si="1"/>
        <v>5.0000000000011369E-2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121.36</v>
      </c>
      <c r="D188" s="1">
        <f>'PR-RAS'!E192</f>
        <v>133.09</v>
      </c>
      <c r="E188" s="1">
        <v>0</v>
      </c>
      <c r="F188" s="1">
        <v>0</v>
      </c>
      <c r="G188" s="2">
        <f t="shared" si="0"/>
        <v>72.469980000000007</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824.43</v>
      </c>
      <c r="D189" s="1">
        <f>'PR-RAS'!E193</f>
        <v>1013.18</v>
      </c>
      <c r="E189" s="1">
        <v>0</v>
      </c>
      <c r="F189" s="1">
        <v>0</v>
      </c>
      <c r="G189" s="2">
        <f t="shared" si="0"/>
        <v>535.94852000000003</v>
      </c>
      <c r="H189" s="2">
        <f t="shared" si="1"/>
        <v>0.60999999999989996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1050.97</v>
      </c>
      <c r="D191" s="1">
        <f>'PR-RAS'!E195</f>
        <v>1010.22</v>
      </c>
      <c r="E191" s="1">
        <v>0</v>
      </c>
      <c r="F191" s="1">
        <v>0</v>
      </c>
      <c r="G191" s="2">
        <f t="shared" si="0"/>
        <v>583.56790000000001</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100.86</v>
      </c>
      <c r="D192" s="1">
        <f>'PR-RAS'!E196</f>
        <v>137.81</v>
      </c>
      <c r="E192" s="1">
        <v>0</v>
      </c>
      <c r="F192" s="1">
        <v>0</v>
      </c>
      <c r="G192" s="2">
        <f t="shared" si="0"/>
        <v>71.907679999999999</v>
      </c>
      <c r="H192" s="2">
        <f t="shared" si="1"/>
        <v>0.32999999999999829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100.86</v>
      </c>
      <c r="D206" s="1">
        <f>'PR-RAS'!E210</f>
        <v>137.81</v>
      </c>
      <c r="E206" s="1">
        <v>0</v>
      </c>
      <c r="F206" s="1">
        <v>0</v>
      </c>
      <c r="G206" s="2">
        <f t="shared" si="0"/>
        <v>77.178399999999996</v>
      </c>
      <c r="H206" s="2">
        <f t="shared" si="1"/>
        <v>0.32999999999999829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100.86</v>
      </c>
      <c r="D207" s="1">
        <f>'PR-RAS'!E211</f>
        <v>135.11000000000001</v>
      </c>
      <c r="E207" s="1">
        <v>0</v>
      </c>
      <c r="F207" s="1">
        <v>0</v>
      </c>
      <c r="G207" s="2">
        <f t="shared" si="0"/>
        <v>76.442480000000003</v>
      </c>
      <c r="H207" s="2">
        <f t="shared" si="1"/>
        <v>0.25000000000001421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2.7</v>
      </c>
      <c r="E209" s="1">
        <v>0</v>
      </c>
      <c r="F209" s="1">
        <v>0</v>
      </c>
      <c r="G209" s="2">
        <f t="shared" si="0"/>
        <v>1.1232</v>
      </c>
      <c r="H209" s="2">
        <f t="shared" si="1"/>
        <v>0.29999999999999982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150.08000000000001</v>
      </c>
      <c r="D248" s="1">
        <f>'PR-RAS'!E252</f>
        <v>0</v>
      </c>
      <c r="E248" s="1">
        <v>0</v>
      </c>
      <c r="F248" s="1">
        <v>0</v>
      </c>
      <c r="G248" s="2">
        <f t="shared" si="0"/>
        <v>37.069760000000002</v>
      </c>
      <c r="H248" s="2">
        <f t="shared" si="1"/>
        <v>8.0000000000012506E-2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150.08000000000001</v>
      </c>
      <c r="D255" s="1">
        <f>'PR-RAS'!E259</f>
        <v>0</v>
      </c>
      <c r="E255" s="1">
        <v>0</v>
      </c>
      <c r="F255" s="1">
        <v>0</v>
      </c>
      <c r="G255" s="2">
        <f t="shared" si="0"/>
        <v>38.120320000000007</v>
      </c>
      <c r="H255" s="2">
        <f t="shared" si="1"/>
        <v>8.0000000000012506E-2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150.08000000000001</v>
      </c>
      <c r="D257" s="1">
        <f>'PR-RAS'!E261</f>
        <v>0</v>
      </c>
      <c r="E257" s="1">
        <v>0</v>
      </c>
      <c r="F257" s="1">
        <v>0</v>
      </c>
      <c r="G257" s="2">
        <f t="shared" si="0"/>
        <v>38.420480000000005</v>
      </c>
      <c r="H257" s="2">
        <f t="shared" si="1"/>
        <v>8.0000000000012506E-2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262.07</v>
      </c>
      <c r="D259" s="1">
        <f>'PR-RAS'!E263</f>
        <v>0</v>
      </c>
      <c r="E259" s="1">
        <v>0</v>
      </c>
      <c r="F259" s="1">
        <v>0</v>
      </c>
      <c r="G259" s="2">
        <f t="shared" si="0"/>
        <v>67.614059999999995</v>
      </c>
      <c r="H259" s="2">
        <f t="shared" si="1"/>
        <v>6.9999999999993179E-2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262.07</v>
      </c>
      <c r="D260" s="1">
        <f>'PR-RAS'!E264</f>
        <v>0</v>
      </c>
      <c r="E260" s="1">
        <v>0</v>
      </c>
      <c r="F260" s="1">
        <v>0</v>
      </c>
      <c r="G260" s="2">
        <f t="shared" si="0"/>
        <v>67.876130000000003</v>
      </c>
      <c r="H260" s="2">
        <f t="shared" si="1"/>
        <v>6.9999999999993179E-2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262.07</v>
      </c>
      <c r="D262" s="1">
        <f>'PR-RAS'!E266</f>
        <v>0</v>
      </c>
      <c r="E262" s="1">
        <v>0</v>
      </c>
      <c r="F262" s="1">
        <v>0</v>
      </c>
      <c r="G262" s="2">
        <f t="shared" si="0"/>
        <v>68.400270000000006</v>
      </c>
      <c r="H262" s="2">
        <f t="shared" si="1"/>
        <v>6.9999999999993179E-2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297010.23</v>
      </c>
      <c r="D285" s="1">
        <f>'PR-RAS'!E289</f>
        <v>375870.38</v>
      </c>
      <c r="E285" s="1">
        <v>0</v>
      </c>
      <c r="F285" s="1">
        <v>0</v>
      </c>
      <c r="G285" s="2">
        <f t="shared" si="8"/>
        <v>297845.28115999995</v>
      </c>
      <c r="H285" s="2">
        <f t="shared" si="9"/>
        <v>0.60999999998603016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14401.830000000016</v>
      </c>
      <c r="D286" s="1">
        <f>'PR-RAS'!E290</f>
        <v>7044.6900000000023</v>
      </c>
      <c r="E286" s="1">
        <v>0</v>
      </c>
      <c r="F286" s="1">
        <v>0</v>
      </c>
      <c r="G286" s="2">
        <f t="shared" si="8"/>
        <v>8119.9948500000055</v>
      </c>
      <c r="H286" s="2">
        <f t="shared" si="9"/>
        <v>0.47999999998137355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3828</v>
      </c>
      <c r="D288" s="1">
        <f>'PR-RAS'!E292</f>
        <v>6333.84</v>
      </c>
      <c r="E288" s="1">
        <v>0</v>
      </c>
      <c r="F288" s="1">
        <v>0</v>
      </c>
      <c r="G288" s="2">
        <f t="shared" si="8"/>
        <v>4734.2601599999998</v>
      </c>
      <c r="H288" s="2">
        <f t="shared" si="9"/>
        <v>0.15999999999985448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5786.2</v>
      </c>
      <c r="D290" s="1">
        <f>'PR-RAS'!E294</f>
        <v>5523.46</v>
      </c>
      <c r="E290" s="1">
        <v>0</v>
      </c>
      <c r="F290" s="1">
        <v>0</v>
      </c>
      <c r="G290" s="2">
        <f t="shared" si="8"/>
        <v>4864.7716799999989</v>
      </c>
      <c r="H290" s="2">
        <f t="shared" si="9"/>
        <v>0.65999999999985448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9.8699999999999992</v>
      </c>
      <c r="D291" s="1">
        <f>'PR-RAS'!E295</f>
        <v>0</v>
      </c>
      <c r="E291" s="1">
        <v>0</v>
      </c>
      <c r="F291" s="1">
        <v>0</v>
      </c>
      <c r="G291" s="2">
        <f t="shared" si="8"/>
        <v>2.8622999999999994</v>
      </c>
      <c r="H291" s="2">
        <f t="shared" si="9"/>
        <v>0.13000000000000078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472.22999999999996</v>
      </c>
      <c r="D345" s="1">
        <f>'PR-RAS'!E350</f>
        <v>3503.66</v>
      </c>
      <c r="E345" s="1">
        <v>0</v>
      </c>
      <c r="F345" s="1">
        <v>0</v>
      </c>
      <c r="G345" s="2">
        <f t="shared" si="8"/>
        <v>2572.9651999999996</v>
      </c>
      <c r="H345" s="2">
        <f t="shared" si="9"/>
        <v>0.57000000000010687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174.66</v>
      </c>
      <c r="E346" s="1">
        <v>0</v>
      </c>
      <c r="F346" s="1">
        <v>0</v>
      </c>
      <c r="G346" s="2">
        <f t="shared" si="8"/>
        <v>120.51539999999999</v>
      </c>
      <c r="H346" s="2">
        <f t="shared" si="9"/>
        <v>0.34000000000000341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174.66</v>
      </c>
      <c r="E351" s="1">
        <v>0</v>
      </c>
      <c r="F351" s="1">
        <v>0</v>
      </c>
      <c r="G351" s="2">
        <f t="shared" si="8"/>
        <v>122.26199999999999</v>
      </c>
      <c r="H351" s="2">
        <f t="shared" si="9"/>
        <v>0.34000000000000341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174.66</v>
      </c>
      <c r="E354" s="1">
        <v>0</v>
      </c>
      <c r="F354" s="1">
        <v>0</v>
      </c>
      <c r="G354" s="2">
        <f t="shared" si="8"/>
        <v>123.30995999999999</v>
      </c>
      <c r="H354" s="2">
        <f t="shared" si="9"/>
        <v>0.34000000000000341</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472.22999999999996</v>
      </c>
      <c r="D358" s="1">
        <f>'PR-RAS'!E363</f>
        <v>3329</v>
      </c>
      <c r="E358" s="1">
        <v>0</v>
      </c>
      <c r="F358" s="1">
        <v>0</v>
      </c>
      <c r="G358" s="2">
        <f t="shared" si="8"/>
        <v>2545.4921099999997</v>
      </c>
      <c r="H358" s="2">
        <f t="shared" si="9"/>
        <v>0.22999999999996135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462.14</v>
      </c>
      <c r="D364" s="1">
        <f>'PR-RAS'!E369</f>
        <v>3329</v>
      </c>
      <c r="E364" s="1">
        <v>0</v>
      </c>
      <c r="F364" s="1">
        <v>0</v>
      </c>
      <c r="G364" s="2">
        <f t="shared" si="8"/>
        <v>2584.6108199999999</v>
      </c>
      <c r="H364" s="2">
        <f t="shared" si="9"/>
        <v>0.13999999999998636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v>
      </c>
      <c r="D365" s="1">
        <f>'PR-RAS'!E370</f>
        <v>3329</v>
      </c>
      <c r="E365" s="1">
        <v>0</v>
      </c>
      <c r="F365" s="1">
        <v>0</v>
      </c>
      <c r="G365" s="2">
        <f t="shared" si="8"/>
        <v>2454.0879999999997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378.14</v>
      </c>
      <c r="D371" s="1">
        <f>'PR-RAS'!E376</f>
        <v>0</v>
      </c>
      <c r="E371" s="1">
        <v>0</v>
      </c>
      <c r="F371" s="1">
        <v>0</v>
      </c>
      <c r="G371" s="2">
        <f t="shared" si="8"/>
        <v>139.9118</v>
      </c>
      <c r="H371" s="2">
        <f t="shared" si="9"/>
        <v>0.13999999999998636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10.09</v>
      </c>
      <c r="D378" s="1">
        <f>'PR-RAS'!E383</f>
        <v>0</v>
      </c>
      <c r="E378" s="1">
        <v>0</v>
      </c>
      <c r="F378" s="1">
        <v>0</v>
      </c>
      <c r="G378" s="2">
        <f t="shared" si="8"/>
        <v>3.8039299999999998</v>
      </c>
      <c r="H378" s="2">
        <f t="shared" si="9"/>
        <v>8.9999999999999858E-2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10.09</v>
      </c>
      <c r="D379" s="1">
        <f>'PR-RAS'!E384</f>
        <v>0</v>
      </c>
      <c r="E379" s="1">
        <v>0</v>
      </c>
      <c r="F379" s="1">
        <v>0</v>
      </c>
      <c r="G379" s="2">
        <f t="shared" si="8"/>
        <v>3.8140200000000002</v>
      </c>
      <c r="H379" s="2">
        <f t="shared" si="9"/>
        <v>8.9999999999999858E-2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472.22999999999996</v>
      </c>
      <c r="D403" s="1">
        <f>'PR-RAS'!E408</f>
        <v>3503.66</v>
      </c>
      <c r="E403" s="1">
        <v>0</v>
      </c>
      <c r="F403" s="1">
        <v>0</v>
      </c>
      <c r="G403" s="2">
        <f t="shared" si="8"/>
        <v>3006.7790999999997</v>
      </c>
      <c r="H403" s="2">
        <f t="shared" si="9"/>
        <v>0.57000000000010687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311412.06</v>
      </c>
      <c r="D407" s="1">
        <f>'PR-RAS'!E412</f>
        <v>382915.07</v>
      </c>
      <c r="E407" s="1">
        <v>0</v>
      </c>
      <c r="F407" s="1">
        <v>0</v>
      </c>
      <c r="G407" s="2">
        <f t="shared" si="8"/>
        <v>437360.33319999999</v>
      </c>
      <c r="H407" s="2">
        <f t="shared" si="9"/>
        <v>0.13000000000465661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297482.45999999996</v>
      </c>
      <c r="D408" s="1">
        <f>'PR-RAS'!E413</f>
        <v>379374.04</v>
      </c>
      <c r="E408" s="1">
        <v>0</v>
      </c>
      <c r="F408" s="1">
        <v>0</v>
      </c>
      <c r="G408" s="2">
        <f t="shared" si="8"/>
        <v>429885.82977999997</v>
      </c>
      <c r="H408" s="2">
        <f t="shared" si="9"/>
        <v>0.49999999994179234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13929.600000000035</v>
      </c>
      <c r="D409" s="1">
        <f>'PR-RAS'!E414</f>
        <v>3541.0300000000279</v>
      </c>
      <c r="E409" s="1">
        <v>0</v>
      </c>
      <c r="F409" s="1">
        <v>0</v>
      </c>
      <c r="G409" s="2">
        <f t="shared" si="8"/>
        <v>8572.7572800000362</v>
      </c>
      <c r="H409" s="2">
        <f t="shared" si="9"/>
        <v>0.42999999999301508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3828</v>
      </c>
      <c r="D411" s="1">
        <f>'PR-RAS'!E416</f>
        <v>6333.84</v>
      </c>
      <c r="E411" s="1">
        <v>0</v>
      </c>
      <c r="F411" s="1">
        <v>0</v>
      </c>
      <c r="G411" s="2">
        <f t="shared" si="8"/>
        <v>6763.2287999999999</v>
      </c>
      <c r="H411" s="2">
        <f t="shared" si="9"/>
        <v>0.15999999999985448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5786.2</v>
      </c>
      <c r="D413" s="1">
        <f>'PR-RAS'!E418</f>
        <v>5523.46</v>
      </c>
      <c r="E413" s="1">
        <v>0</v>
      </c>
      <c r="F413" s="1">
        <v>0</v>
      </c>
      <c r="G413" s="2">
        <f t="shared" si="8"/>
        <v>6935.2454399999988</v>
      </c>
      <c r="H413" s="2">
        <f t="shared" si="9"/>
        <v>0.65999999999985448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311412.06</v>
      </c>
      <c r="D633" s="1">
        <f>'PR-RAS'!E639</f>
        <v>382915.07</v>
      </c>
      <c r="E633" s="1">
        <v>0</v>
      </c>
      <c r="F633" s="1">
        <v>0</v>
      </c>
      <c r="G633" s="2">
        <f t="shared" si="10"/>
        <v>680817.07039999997</v>
      </c>
      <c r="H633" s="2">
        <f t="shared" si="11"/>
        <v>0.13000000000465661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297482.45999999996</v>
      </c>
      <c r="D634" s="1">
        <f>'PR-RAS'!E640</f>
        <v>379374.04</v>
      </c>
      <c r="E634" s="1">
        <v>0</v>
      </c>
      <c r="F634" s="1">
        <v>0</v>
      </c>
      <c r="G634" s="2">
        <f t="shared" si="10"/>
        <v>668593.93182000006</v>
      </c>
      <c r="H634" s="2">
        <f t="shared" si="11"/>
        <v>0.49999999994179234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13929.600000000035</v>
      </c>
      <c r="D635" s="1">
        <f>'PR-RAS'!E641</f>
        <v>3541.0300000000279</v>
      </c>
      <c r="E635" s="1">
        <v>0</v>
      </c>
      <c r="F635" s="1">
        <v>0</v>
      </c>
      <c r="G635" s="2">
        <f t="shared" si="10"/>
        <v>13321.392440000058</v>
      </c>
      <c r="H635" s="2">
        <f t="shared" si="11"/>
        <v>0.42999999999301508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3828</v>
      </c>
      <c r="D637" s="1">
        <f>'PR-RAS'!E643</f>
        <v>6333.84</v>
      </c>
      <c r="E637" s="1">
        <v>0</v>
      </c>
      <c r="F637" s="1">
        <v>0</v>
      </c>
      <c r="G637" s="2">
        <f t="shared" si="10"/>
        <v>10491.252480000001</v>
      </c>
      <c r="H637" s="2">
        <f t="shared" si="11"/>
        <v>0.15999999999985448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17757.600000000035</v>
      </c>
      <c r="D639" s="1">
        <f>'PR-RAS'!E645</f>
        <v>9874.8700000000281</v>
      </c>
      <c r="E639" s="1">
        <v>0</v>
      </c>
      <c r="F639" s="1">
        <v>0</v>
      </c>
      <c r="G639" s="2">
        <f t="shared" si="10"/>
        <v>23929.682920000057</v>
      </c>
      <c r="H639" s="2">
        <f t="shared" si="11"/>
        <v>0.52999999993699021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38673.410000000003</v>
      </c>
      <c r="D641" s="1">
        <f>'PR-RAS'!E647</f>
        <v>50617.32</v>
      </c>
      <c r="E641" s="1">
        <v>0</v>
      </c>
      <c r="F641" s="1">
        <v>0</v>
      </c>
      <c r="G641" s="2">
        <f t="shared" si="10"/>
        <v>89541.151999999987</v>
      </c>
      <c r="H641" s="2">
        <f t="shared" si="11"/>
        <v>0.73000000000320142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2900.59</v>
      </c>
      <c r="D642" s="1">
        <f>'PR-RAS'!E649</f>
        <v>16959.95</v>
      </c>
      <c r="E642" s="1">
        <v>0</v>
      </c>
      <c r="F642" s="1">
        <v>0</v>
      </c>
      <c r="G642" s="2">
        <f t="shared" si="10"/>
        <v>23601.934090000002</v>
      </c>
      <c r="H642" s="2">
        <f t="shared" si="11"/>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62032.480000000003</v>
      </c>
      <c r="D643" s="1">
        <f>'PR-RAS'!E650</f>
        <v>85920.69</v>
      </c>
      <c r="E643" s="1">
        <v>0</v>
      </c>
      <c r="F643" s="1">
        <v>0</v>
      </c>
      <c r="G643" s="2">
        <f t="shared" si="10"/>
        <v>150147.01812000002</v>
      </c>
      <c r="H643" s="2">
        <f t="shared" si="11"/>
        <v>0.79000000000087311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52453.02</v>
      </c>
      <c r="D644" s="1">
        <f>'PR-RAS'!E651</f>
        <v>95034.49</v>
      </c>
      <c r="E644" s="1">
        <v>0</v>
      </c>
      <c r="F644" s="1">
        <v>0</v>
      </c>
      <c r="G644" s="2">
        <f t="shared" si="10"/>
        <v>155941.64600000001</v>
      </c>
      <c r="H644" s="2">
        <f t="shared" si="11"/>
        <v>0.51000000000203727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12480.05000000001</v>
      </c>
      <c r="D645" s="1">
        <f>'PR-RAS'!E652</f>
        <v>7846.1499999999942</v>
      </c>
      <c r="E645" s="1">
        <v>0</v>
      </c>
      <c r="F645" s="1">
        <v>0</v>
      </c>
      <c r="G645" s="2">
        <f t="shared" si="10"/>
        <v>18142.993399999999</v>
      </c>
      <c r="H645" s="2">
        <f t="shared" si="11"/>
        <v>0.20000000000436557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v>
      </c>
      <c r="D647" s="1">
        <f>'PR-RAS'!E654</f>
        <v>30</v>
      </c>
      <c r="E647" s="1">
        <v>0</v>
      </c>
      <c r="F647" s="1">
        <v>0</v>
      </c>
      <c r="G647" s="2">
        <f t="shared" si="10"/>
        <v>58.14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27</v>
      </c>
      <c r="E649" s="1">
        <v>0</v>
      </c>
      <c r="F649" s="1">
        <v>0</v>
      </c>
      <c r="G649" s="2">
        <f t="shared" si="10"/>
        <v>52.488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243063.69</v>
      </c>
      <c r="D668" s="1">
        <f>'PR-RAS'!E675</f>
        <v>310915.8</v>
      </c>
      <c r="E668" s="1">
        <v>0</v>
      </c>
      <c r="F668" s="1">
        <v>0</v>
      </c>
      <c r="G668" s="2">
        <f t="shared" si="10"/>
        <v>576885.15843000007</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21827.43</v>
      </c>
      <c r="D669" s="1">
        <f>'PR-RAS'!E676</f>
        <v>22794.14</v>
      </c>
      <c r="E669" s="1">
        <v>0</v>
      </c>
      <c r="F669" s="1">
        <v>0</v>
      </c>
      <c r="G669" s="2">
        <f t="shared" si="10"/>
        <v>45033.694279999996</v>
      </c>
      <c r="H669" s="2">
        <f t="shared" si="11"/>
        <v>0.56999999999970896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37.68</v>
      </c>
      <c r="E670" s="1">
        <v>0</v>
      </c>
      <c r="F670" s="1">
        <v>0</v>
      </c>
      <c r="G670" s="2">
        <f t="shared" si="10"/>
        <v>50.415840000000003</v>
      </c>
      <c r="H670" s="2">
        <f t="shared" si="11"/>
        <v>0.32000000000000028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14586.71</v>
      </c>
      <c r="D703" s="1">
        <f>'PR-RAS'!E710</f>
        <v>14058.75</v>
      </c>
      <c r="E703" s="1">
        <v>0</v>
      </c>
      <c r="F703" s="1">
        <v>0</v>
      </c>
      <c r="G703" s="2">
        <f t="shared" si="10"/>
        <v>29978.355419999996</v>
      </c>
      <c r="H703" s="2">
        <f t="shared" si="11"/>
        <v>0.54000000000087311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631.97</v>
      </c>
      <c r="D705" s="1">
        <f>'PR-RAS'!E712</f>
        <v>0</v>
      </c>
      <c r="E705" s="1">
        <v>0</v>
      </c>
      <c r="F705" s="1">
        <v>0</v>
      </c>
      <c r="G705" s="2">
        <f t="shared" si="10"/>
        <v>444.90688</v>
      </c>
      <c r="H705" s="2">
        <f t="shared" si="11"/>
        <v>2.9999999999972715E-2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468.85</v>
      </c>
      <c r="D710" s="1">
        <f>'PR-RAS'!E717</f>
        <v>0</v>
      </c>
      <c r="E710" s="1">
        <v>0</v>
      </c>
      <c r="F710" s="1">
        <v>0</v>
      </c>
      <c r="G710" s="2">
        <f t="shared" si="10"/>
        <v>332.41464999999999</v>
      </c>
      <c r="H710" s="2">
        <f t="shared" si="11"/>
        <v>0.14999999999997726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10437.51</v>
      </c>
      <c r="D711" s="1">
        <f>'PR-RAS'!E718</f>
        <v>10561.32</v>
      </c>
      <c r="E711" s="1">
        <v>0</v>
      </c>
      <c r="F711" s="1">
        <v>0</v>
      </c>
      <c r="G711" s="2">
        <f t="shared" si="10"/>
        <v>22407.7065</v>
      </c>
      <c r="H711" s="2">
        <f t="shared" si="11"/>
        <v>0.80999999999949068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999.42</v>
      </c>
      <c r="D713" s="1">
        <f>'PR-RAS'!E720</f>
        <v>1477.23</v>
      </c>
      <c r="E713" s="1">
        <v>0</v>
      </c>
      <c r="F713" s="1">
        <v>0</v>
      </c>
      <c r="G713" s="2">
        <f t="shared" si="10"/>
        <v>2815.1625599999998</v>
      </c>
      <c r="H713" s="2">
        <f t="shared" si="11"/>
        <v>0.64999999999997726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1119.25</v>
      </c>
      <c r="D715" s="1">
        <f>'PR-RAS'!E722</f>
        <v>0</v>
      </c>
      <c r="E715" s="1">
        <v>0</v>
      </c>
      <c r="F715" s="1">
        <v>0</v>
      </c>
      <c r="G715" s="2">
        <f t="shared" si="10"/>
        <v>799.14449999999999</v>
      </c>
      <c r="H715" s="2">
        <f t="shared" si="11"/>
        <v>0.25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150.08000000000001</v>
      </c>
      <c r="D821" s="1">
        <f>'PR-RAS'!E828</f>
        <v>0</v>
      </c>
      <c r="E821" s="1">
        <v>0</v>
      </c>
      <c r="F821" s="1">
        <v>0</v>
      </c>
      <c r="G821" s="2">
        <f t="shared" si="18"/>
        <v>123.0656</v>
      </c>
      <c r="H821" s="2">
        <f t="shared" si="19"/>
        <v>8.0000000000012506E-2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64587.74</v>
      </c>
      <c r="D1480" s="6"/>
      <c r="E1480" s="6">
        <v>0</v>
      </c>
      <c r="F1480" s="6">
        <v>0</v>
      </c>
      <c r="G1480" s="7">
        <f t="shared" ref="G1480:G1580" si="34">B1480/1000*C1480</f>
        <v>64.587739999999997</v>
      </c>
      <c r="H1480" s="7">
        <f t="shared" ref="H1480:H1580" si="35">ABS(C1480-ROUND(C1480,0))</f>
        <v>0.26000000000203727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458847.37999999995</v>
      </c>
      <c r="D1481" s="1">
        <v>0</v>
      </c>
      <c r="E1481" s="1">
        <v>0</v>
      </c>
      <c r="F1481" s="1">
        <v>0</v>
      </c>
      <c r="G1481" s="2">
        <f t="shared" si="34"/>
        <v>917.69475999999986</v>
      </c>
      <c r="H1481" s="2">
        <f t="shared" si="35"/>
        <v>0.37999999994644895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453784.85999999993</v>
      </c>
      <c r="D1483" s="1">
        <v>0</v>
      </c>
      <c r="E1483" s="1">
        <v>0</v>
      </c>
      <c r="F1483" s="1">
        <v>0</v>
      </c>
      <c r="G1483" s="2">
        <f t="shared" si="34"/>
        <v>1815.1394399999997</v>
      </c>
      <c r="H1483" s="2">
        <f t="shared" si="35"/>
        <v>0.1400000000721775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358328.97</v>
      </c>
      <c r="D1484" s="1">
        <v>0</v>
      </c>
      <c r="E1484" s="1">
        <v>0</v>
      </c>
      <c r="F1484" s="1">
        <v>0</v>
      </c>
      <c r="G1484" s="2">
        <f t="shared" si="34"/>
        <v>1791.6448499999999</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78951.839999999997</v>
      </c>
      <c r="D1485" s="1">
        <v>0</v>
      </c>
      <c r="E1485" s="1">
        <v>0</v>
      </c>
      <c r="F1485" s="1">
        <v>0</v>
      </c>
      <c r="G1485" s="2">
        <f t="shared" si="34"/>
        <v>473.71103999999997</v>
      </c>
      <c r="H1485" s="2">
        <f t="shared" si="35"/>
        <v>0.16000000000349246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183.54</v>
      </c>
      <c r="D1486" s="1">
        <v>0</v>
      </c>
      <c r="E1486" s="1">
        <v>0</v>
      </c>
      <c r="F1486" s="1">
        <v>0</v>
      </c>
      <c r="G1486" s="2">
        <f t="shared" si="34"/>
        <v>1.28478</v>
      </c>
      <c r="H1486" s="2">
        <f t="shared" si="35"/>
        <v>0.46000000000000796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6291.82</v>
      </c>
      <c r="D1489" s="1">
        <v>0</v>
      </c>
      <c r="E1489" s="1">
        <v>0</v>
      </c>
      <c r="F1489" s="1">
        <v>0</v>
      </c>
      <c r="G1489" s="2">
        <f t="shared" si="34"/>
        <v>62.918199999999999</v>
      </c>
      <c r="H1489" s="2">
        <f t="shared" si="35"/>
        <v>0.18000000000029104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10028.69</v>
      </c>
      <c r="D1491" s="1">
        <v>0</v>
      </c>
      <c r="E1491" s="1">
        <v>0</v>
      </c>
      <c r="F1491" s="1">
        <v>0</v>
      </c>
      <c r="G1491" s="2">
        <f t="shared" si="34"/>
        <v>120.34428000000001</v>
      </c>
      <c r="H1491" s="2">
        <f t="shared" si="35"/>
        <v>0.30999999999949068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5062.5200000000004</v>
      </c>
      <c r="D1492" s="1">
        <v>0</v>
      </c>
      <c r="E1492" s="1">
        <v>0</v>
      </c>
      <c r="F1492" s="1">
        <v>0</v>
      </c>
      <c r="G1492" s="2">
        <f t="shared" si="34"/>
        <v>65.812759999999997</v>
      </c>
      <c r="H1492" s="2">
        <f t="shared" si="35"/>
        <v>0.47999999999956344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465114.20000000007</v>
      </c>
      <c r="D1499" s="1">
        <v>0</v>
      </c>
      <c r="E1499" s="1">
        <v>0</v>
      </c>
      <c r="F1499" s="1">
        <v>0</v>
      </c>
      <c r="G1499" s="2">
        <f t="shared" si="34"/>
        <v>9302.2840000000015</v>
      </c>
      <c r="H1499" s="2">
        <f t="shared" si="35"/>
        <v>0.20000000006984919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458492.82000000007</v>
      </c>
      <c r="D1501" s="1">
        <v>0</v>
      </c>
      <c r="E1501" s="1">
        <v>0</v>
      </c>
      <c r="F1501" s="1">
        <v>0</v>
      </c>
      <c r="G1501" s="2">
        <f t="shared" si="34"/>
        <v>10086.842040000001</v>
      </c>
      <c r="H1501" s="2">
        <f t="shared" si="35"/>
        <v>0.17999999993480742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356199.32</v>
      </c>
      <c r="D1502" s="1">
        <v>0</v>
      </c>
      <c r="E1502" s="1">
        <v>0</v>
      </c>
      <c r="F1502" s="1">
        <v>0</v>
      </c>
      <c r="G1502" s="2">
        <f t="shared" si="34"/>
        <v>8192.5843600000007</v>
      </c>
      <c r="H1502" s="2">
        <f t="shared" si="35"/>
        <v>0.32000000000698492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82911.09</v>
      </c>
      <c r="D1503" s="1">
        <v>0</v>
      </c>
      <c r="E1503" s="1">
        <v>0</v>
      </c>
      <c r="F1503" s="1">
        <v>0</v>
      </c>
      <c r="G1503" s="2">
        <f t="shared" si="34"/>
        <v>1989.86616</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189.65</v>
      </c>
      <c r="D1504" s="1">
        <v>0</v>
      </c>
      <c r="E1504" s="1">
        <v>0</v>
      </c>
      <c r="F1504" s="1">
        <v>0</v>
      </c>
      <c r="G1504" s="2">
        <f t="shared" si="34"/>
        <v>4.74125</v>
      </c>
      <c r="H1504" s="2">
        <f t="shared" si="35"/>
        <v>0.34999999999999432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12583.64</v>
      </c>
      <c r="D1507" s="1">
        <v>0</v>
      </c>
      <c r="E1507" s="1">
        <v>0</v>
      </c>
      <c r="F1507" s="1">
        <v>0</v>
      </c>
      <c r="G1507" s="2">
        <f t="shared" si="34"/>
        <v>352.34192000000002</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6609.12</v>
      </c>
      <c r="D1509" s="1">
        <v>0</v>
      </c>
      <c r="E1509" s="1">
        <v>0</v>
      </c>
      <c r="F1509" s="1">
        <v>0</v>
      </c>
      <c r="G1509" s="2">
        <f t="shared" si="34"/>
        <v>198.27359999999999</v>
      </c>
      <c r="H1509" s="2">
        <f t="shared" si="35"/>
        <v>0.11999999999989086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6621.38</v>
      </c>
      <c r="D1510" s="1">
        <v>0</v>
      </c>
      <c r="E1510" s="1">
        <v>0</v>
      </c>
      <c r="F1510" s="1">
        <v>0</v>
      </c>
      <c r="G1510" s="2">
        <f t="shared" si="34"/>
        <v>205.26277999999999</v>
      </c>
      <c r="H1510" s="2">
        <f t="shared" si="35"/>
        <v>0.38000000000010914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58320.919999999867</v>
      </c>
      <c r="D1517" s="1">
        <v>0</v>
      </c>
      <c r="E1517" s="1">
        <v>0</v>
      </c>
      <c r="F1517" s="1">
        <v>0</v>
      </c>
      <c r="G1517" s="2">
        <f t="shared" si="34"/>
        <v>2216.1949599999948</v>
      </c>
      <c r="H1517" s="2">
        <f t="shared" si="35"/>
        <v>8.0000000132713467E-2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58320.92</v>
      </c>
      <c r="D1576" s="1">
        <v>0</v>
      </c>
      <c r="E1576" s="1">
        <v>0</v>
      </c>
      <c r="F1576" s="1">
        <v>0</v>
      </c>
      <c r="G1576" s="2">
        <f t="shared" si="34"/>
        <v>5657.1292400000002</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58320.92</v>
      </c>
      <c r="D1578" s="1">
        <v>0</v>
      </c>
      <c r="E1578" s="1">
        <v>0</v>
      </c>
      <c r="F1578" s="1">
        <v>0</v>
      </c>
      <c r="G1578" s="2">
        <f t="shared" si="34"/>
        <v>5773.7710800000004</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11308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311412.06</v>
      </c>
      <c r="I16" s="170">
        <f>'PR-RAS'!E6</f>
        <v>382915.07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297010.23</v>
      </c>
      <c r="I17" s="170">
        <f>'PR-RAS'!E151</f>
        <v>375870.38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17757.600000000035</v>
      </c>
      <c r="I18" s="170">
        <f>'PR-RAS'!E645</f>
        <v>9874.8700000000281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64587.74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58320.919999999867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58320.92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311412.06</v>
      </c>
      <c r="E6" s="51">
        <f>E7+E44+E50+E82+E106+E124+E133+E139</f>
        <v>382915.07</v>
      </c>
      <c r="F6" s="52">
        <f t="shared" ref="F6:F131" si="0">IF(D6&lt;&gt;0,IF(E6/D6&gt;=100,"&gt;&gt;100",E6/D6*100),"-")</f>
        <v>122.960899459064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264891.12</v>
      </c>
      <c r="E50" s="51">
        <f>E51+E54+E59+E62+E65+E68+E71+E74+E77</f>
        <v>333747.62</v>
      </c>
      <c r="F50" s="52">
        <f t="shared" si="0"/>
        <v>125.99426511541797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264891.12</v>
      </c>
      <c r="E68" s="51">
        <f t="shared" si="15"/>
        <v>333747.62</v>
      </c>
      <c r="F68" s="52">
        <f t="shared" si="0"/>
        <v>125.99426511541797</v>
      </c>
    </row>
    <row r="69" spans="1:6" ht="12.75" customHeight="1" x14ac:dyDescent="0.2">
      <c r="A69" s="53" t="s">
        <v>184</v>
      </c>
      <c r="B69" s="85" t="s">
        <v>185</v>
      </c>
      <c r="C69" s="50" t="s">
        <v>184</v>
      </c>
      <c r="D69" s="242">
        <v>264891.12</v>
      </c>
      <c r="E69" s="242">
        <v>333709.94</v>
      </c>
      <c r="F69" s="52">
        <f t="shared" si="0"/>
        <v>125.98004040301541</v>
      </c>
    </row>
    <row r="70" spans="1:6" ht="24" x14ac:dyDescent="0.2">
      <c r="A70" s="53" t="s">
        <v>186</v>
      </c>
      <c r="B70" s="85" t="s">
        <v>187</v>
      </c>
      <c r="C70" s="50" t="s">
        <v>186</v>
      </c>
      <c r="D70" s="242">
        <v>0</v>
      </c>
      <c r="E70" s="242">
        <v>37.68</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2.37</v>
      </c>
      <c r="E82" s="51">
        <f t="shared" si="19"/>
        <v>1.46</v>
      </c>
      <c r="F82" s="52">
        <f t="shared" si="0"/>
        <v>61.603375527426152</v>
      </c>
    </row>
    <row r="83" spans="1:6" ht="12.75" customHeight="1" x14ac:dyDescent="0.2">
      <c r="A83" s="53">
        <v>641</v>
      </c>
      <c r="B83" s="85" t="s">
        <v>212</v>
      </c>
      <c r="C83" s="50" t="s">
        <v>213</v>
      </c>
      <c r="D83" s="51">
        <f t="shared" ref="D83:E83" si="20">SUM(D84:D90)</f>
        <v>2.37</v>
      </c>
      <c r="E83" s="51">
        <f t="shared" si="20"/>
        <v>1.46</v>
      </c>
      <c r="F83" s="52">
        <f t="shared" si="0"/>
        <v>61.603375527426152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2.37</v>
      </c>
      <c r="E85" s="242">
        <v>1.46</v>
      </c>
      <c r="F85" s="52">
        <f t="shared" si="0"/>
        <v>61.603375527426152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15218.68</v>
      </c>
      <c r="E106" s="51">
        <f t="shared" si="23"/>
        <v>14170.75</v>
      </c>
      <c r="F106" s="52">
        <f t="shared" si="0"/>
        <v>93.114185987220964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15218.68</v>
      </c>
      <c r="E112" s="51">
        <f t="shared" si="25"/>
        <v>14170.75</v>
      </c>
      <c r="F112" s="52">
        <f t="shared" si="0"/>
        <v>93.114185987220964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15218.68</v>
      </c>
      <c r="E117" s="242">
        <v>14170.75</v>
      </c>
      <c r="F117" s="52">
        <f t="shared" si="0"/>
        <v>93.114185987220964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1024.8699999999999</v>
      </c>
      <c r="E124" s="51">
        <f t="shared" si="27"/>
        <v>1655</v>
      </c>
      <c r="F124" s="52">
        <f t="shared" si="0"/>
        <v>161.48389551845602</v>
      </c>
    </row>
    <row r="125" spans="1:6" ht="12.75" customHeight="1" x14ac:dyDescent="0.2">
      <c r="A125" s="53">
        <v>661</v>
      </c>
      <c r="B125" s="86" t="s">
        <v>296</v>
      </c>
      <c r="C125" s="50" t="s">
        <v>297</v>
      </c>
      <c r="D125" s="51">
        <f t="shared" ref="D125:E125" si="28">SUM(D126:D127)</f>
        <v>1024.8699999999999</v>
      </c>
      <c r="E125" s="51">
        <f t="shared" si="28"/>
        <v>625</v>
      </c>
      <c r="F125" s="52">
        <f t="shared" si="0"/>
        <v>60.983344229024169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1024.8699999999999</v>
      </c>
      <c r="E127" s="242">
        <v>625</v>
      </c>
      <c r="F127" s="52">
        <f t="shared" si="0"/>
        <v>60.983344229024169</v>
      </c>
    </row>
    <row r="128" spans="1:6" ht="24" x14ac:dyDescent="0.2">
      <c r="A128" s="53">
        <v>663</v>
      </c>
      <c r="B128" s="231" t="s">
        <v>302</v>
      </c>
      <c r="C128" s="50" t="s">
        <v>303</v>
      </c>
      <c r="D128" s="51">
        <f t="shared" ref="D128:E128" si="29">SUM(D129:D132)</f>
        <v>0</v>
      </c>
      <c r="E128" s="51">
        <f t="shared" si="29"/>
        <v>1030</v>
      </c>
      <c r="F128" s="52" t="str">
        <f t="shared" si="0"/>
        <v>-</v>
      </c>
    </row>
    <row r="129" spans="1:6" ht="12.75" customHeight="1" x14ac:dyDescent="0.2">
      <c r="A129" s="53">
        <v>6631</v>
      </c>
      <c r="B129" s="86" t="s">
        <v>304</v>
      </c>
      <c r="C129" s="50" t="s">
        <v>305</v>
      </c>
      <c r="D129" s="242">
        <v>0</v>
      </c>
      <c r="E129" s="242">
        <v>1030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30275.02</v>
      </c>
      <c r="E133" s="51">
        <f t="shared" si="30"/>
        <v>33340.239999999998</v>
      </c>
      <c r="F133" s="52">
        <f t="shared" ref="F133:F223" si="31">IF(D133&lt;&gt;0,IF(E133/D133&gt;=100,"&gt;&gt;100",E133/D133*100),"-")</f>
        <v>110.1245845584908</v>
      </c>
    </row>
    <row r="134" spans="1:6" ht="24" x14ac:dyDescent="0.2">
      <c r="A134" s="53">
        <v>671</v>
      </c>
      <c r="B134" s="232" t="s">
        <v>314</v>
      </c>
      <c r="C134" s="50" t="s">
        <v>315</v>
      </c>
      <c r="D134" s="51">
        <f t="shared" ref="D134:E134" si="32">SUM(D135:D137)</f>
        <v>30275.02</v>
      </c>
      <c r="E134" s="51">
        <f t="shared" si="32"/>
        <v>33340.239999999998</v>
      </c>
      <c r="F134" s="52">
        <f t="shared" si="31"/>
        <v>110.1245845584908</v>
      </c>
    </row>
    <row r="135" spans="1:6" ht="12.75" customHeight="1" x14ac:dyDescent="0.2">
      <c r="A135" s="53">
        <v>6711</v>
      </c>
      <c r="B135" s="85" t="s">
        <v>316</v>
      </c>
      <c r="C135" s="50" t="s">
        <v>317</v>
      </c>
      <c r="D135" s="242">
        <v>30275.02</v>
      </c>
      <c r="E135" s="242">
        <v>33340.239999999998</v>
      </c>
      <c r="F135" s="52">
        <f t="shared" si="31"/>
        <v>110.1245845584908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297010.23</v>
      </c>
      <c r="E151" s="51">
        <f t="shared" si="35"/>
        <v>375870.38</v>
      </c>
      <c r="F151" s="52">
        <f t="shared" si="31"/>
        <v>126.551324511617</v>
      </c>
    </row>
    <row r="152" spans="1:6" ht="12.75" customHeight="1" x14ac:dyDescent="0.2">
      <c r="A152" s="53">
        <v>31</v>
      </c>
      <c r="B152" s="85" t="s">
        <v>349</v>
      </c>
      <c r="C152" s="50" t="s">
        <v>35</v>
      </c>
      <c r="D152" s="51">
        <f t="shared" ref="D152:E152" si="36">D153+D158+D159</f>
        <v>233222.44999999998</v>
      </c>
      <c r="E152" s="51">
        <f t="shared" si="36"/>
        <v>307261.99</v>
      </c>
      <c r="F152" s="52">
        <f t="shared" si="31"/>
        <v>131.74631773227662</v>
      </c>
    </row>
    <row r="153" spans="1:6" ht="12.75" customHeight="1" x14ac:dyDescent="0.2">
      <c r="A153" s="53">
        <v>311</v>
      </c>
      <c r="B153" s="85" t="s">
        <v>350</v>
      </c>
      <c r="C153" s="50" t="s">
        <v>351</v>
      </c>
      <c r="D153" s="51">
        <f t="shared" ref="D153:E153" si="37">SUM(D154:D157)</f>
        <v>192823.46999999997</v>
      </c>
      <c r="E153" s="51">
        <f t="shared" si="37"/>
        <v>255041.75</v>
      </c>
      <c r="F153" s="52">
        <f t="shared" si="31"/>
        <v>132.26696418231663</v>
      </c>
    </row>
    <row r="154" spans="1:6" ht="12.75" customHeight="1" x14ac:dyDescent="0.2">
      <c r="A154" s="53">
        <v>3111</v>
      </c>
      <c r="B154" s="85" t="s">
        <v>352</v>
      </c>
      <c r="C154" s="50" t="s">
        <v>353</v>
      </c>
      <c r="D154" s="242">
        <v>188229.61</v>
      </c>
      <c r="E154" s="242">
        <v>250651.47</v>
      </c>
      <c r="F154" s="52">
        <f t="shared" si="31"/>
        <v>133.1626145323257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4593.8599999999997</v>
      </c>
      <c r="E156" s="242">
        <v>4390.28</v>
      </c>
      <c r="F156" s="52">
        <f t="shared" si="31"/>
        <v>95.568432647054976</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8457.64</v>
      </c>
      <c r="E158" s="242">
        <v>10244.17</v>
      </c>
      <c r="F158" s="52">
        <f t="shared" si="31"/>
        <v>121.12326842949098</v>
      </c>
    </row>
    <row r="159" spans="1:6" ht="12.75" customHeight="1" x14ac:dyDescent="0.2">
      <c r="A159" s="53">
        <v>313</v>
      </c>
      <c r="B159" s="85" t="s">
        <v>362</v>
      </c>
      <c r="C159" s="50" t="s">
        <v>363</v>
      </c>
      <c r="D159" s="51">
        <f t="shared" ref="D159:E159" si="38">SUM(D160:D162)</f>
        <v>31941.34</v>
      </c>
      <c r="E159" s="51">
        <f t="shared" si="38"/>
        <v>41976.07</v>
      </c>
      <c r="F159" s="52">
        <f t="shared" si="31"/>
        <v>131.4161209266737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31941.34</v>
      </c>
      <c r="E161" s="242">
        <v>41976.07</v>
      </c>
      <c r="F161" s="52">
        <f t="shared" si="31"/>
        <v>131.4161209266737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63274.76999999999</v>
      </c>
      <c r="E163" s="51">
        <f t="shared" si="39"/>
        <v>68470.58</v>
      </c>
      <c r="F163" s="52">
        <f t="shared" si="31"/>
        <v>108.21150357401538</v>
      </c>
    </row>
    <row r="164" spans="1:6" ht="12.75" customHeight="1" x14ac:dyDescent="0.2">
      <c r="A164" s="53">
        <v>321</v>
      </c>
      <c r="B164" s="85" t="s">
        <v>371</v>
      </c>
      <c r="C164" s="50" t="s">
        <v>372</v>
      </c>
      <c r="D164" s="51">
        <f t="shared" ref="D164:E164" si="40">SUM(D165:D168)</f>
        <v>12070.44</v>
      </c>
      <c r="E164" s="51">
        <f t="shared" si="40"/>
        <v>13945.869999999999</v>
      </c>
      <c r="F164" s="52">
        <f t="shared" si="31"/>
        <v>115.53737891907834</v>
      </c>
    </row>
    <row r="165" spans="1:6" ht="12.75" customHeight="1" x14ac:dyDescent="0.2">
      <c r="A165" s="53">
        <v>3211</v>
      </c>
      <c r="B165" s="85" t="s">
        <v>373</v>
      </c>
      <c r="C165" s="50" t="s">
        <v>374</v>
      </c>
      <c r="D165" s="242">
        <v>1144.53</v>
      </c>
      <c r="E165" s="242">
        <v>2811.59</v>
      </c>
      <c r="F165" s="52">
        <f t="shared" si="31"/>
        <v>245.65454815513795</v>
      </c>
    </row>
    <row r="166" spans="1:6" ht="12.75" customHeight="1" x14ac:dyDescent="0.2">
      <c r="A166" s="53">
        <v>3212</v>
      </c>
      <c r="B166" s="85" t="s">
        <v>375</v>
      </c>
      <c r="C166" s="50" t="s">
        <v>376</v>
      </c>
      <c r="D166" s="242">
        <v>10437.51</v>
      </c>
      <c r="E166" s="242">
        <v>10561.32</v>
      </c>
      <c r="F166" s="52">
        <f t="shared" si="31"/>
        <v>101.18620245633296</v>
      </c>
    </row>
    <row r="167" spans="1:6" ht="12.75" customHeight="1" x14ac:dyDescent="0.2">
      <c r="A167" s="53">
        <v>3213</v>
      </c>
      <c r="B167" s="85" t="s">
        <v>377</v>
      </c>
      <c r="C167" s="50" t="s">
        <v>378</v>
      </c>
      <c r="D167" s="242">
        <v>208</v>
      </c>
      <c r="E167" s="242">
        <v>310.95999999999998</v>
      </c>
      <c r="F167" s="52">
        <f t="shared" si="31"/>
        <v>149.5</v>
      </c>
    </row>
    <row r="168" spans="1:6" ht="12.75" customHeight="1" x14ac:dyDescent="0.2">
      <c r="A168" s="53">
        <v>3214</v>
      </c>
      <c r="B168" s="85" t="s">
        <v>379</v>
      </c>
      <c r="C168" s="50" t="s">
        <v>380</v>
      </c>
      <c r="D168" s="242">
        <v>280.39999999999998</v>
      </c>
      <c r="E168" s="242">
        <v>262</v>
      </c>
      <c r="F168" s="52">
        <f t="shared" si="31"/>
        <v>93.437945791726122</v>
      </c>
    </row>
    <row r="169" spans="1:6" ht="12.75" customHeight="1" x14ac:dyDescent="0.2">
      <c r="A169" s="53">
        <v>322</v>
      </c>
      <c r="B169" s="85" t="s">
        <v>381</v>
      </c>
      <c r="C169" s="50" t="s">
        <v>382</v>
      </c>
      <c r="D169" s="51">
        <f t="shared" ref="D169:E169" si="41">SUM(D170:D176)</f>
        <v>30233.879999999994</v>
      </c>
      <c r="E169" s="51">
        <f t="shared" si="41"/>
        <v>32233.280000000002</v>
      </c>
      <c r="F169" s="52">
        <f t="shared" si="31"/>
        <v>106.61311085444545</v>
      </c>
    </row>
    <row r="170" spans="1:6" ht="12.75" customHeight="1" x14ac:dyDescent="0.2">
      <c r="A170" s="53">
        <v>3221</v>
      </c>
      <c r="B170" s="85" t="s">
        <v>383</v>
      </c>
      <c r="C170" s="50" t="s">
        <v>384</v>
      </c>
      <c r="D170" s="242">
        <v>2493.46</v>
      </c>
      <c r="E170" s="242">
        <v>4561.88</v>
      </c>
      <c r="F170" s="52">
        <f t="shared" si="31"/>
        <v>182.95380715952933</v>
      </c>
    </row>
    <row r="171" spans="1:6" ht="12.75" customHeight="1" x14ac:dyDescent="0.2">
      <c r="A171" s="53">
        <v>3222</v>
      </c>
      <c r="B171" s="85" t="s">
        <v>385</v>
      </c>
      <c r="C171" s="50" t="s">
        <v>386</v>
      </c>
      <c r="D171" s="242">
        <v>12884.73</v>
      </c>
      <c r="E171" s="242">
        <v>13623.68</v>
      </c>
      <c r="F171" s="52">
        <f t="shared" si="31"/>
        <v>105.73508331179622</v>
      </c>
    </row>
    <row r="172" spans="1:6" ht="12.75" customHeight="1" x14ac:dyDescent="0.2">
      <c r="A172" s="53">
        <v>3223</v>
      </c>
      <c r="B172" s="85" t="s">
        <v>387</v>
      </c>
      <c r="C172" s="50" t="s">
        <v>388</v>
      </c>
      <c r="D172" s="242">
        <v>13210.51</v>
      </c>
      <c r="E172" s="242">
        <v>13025.58</v>
      </c>
      <c r="F172" s="52">
        <f t="shared" si="31"/>
        <v>98.600129745180169</v>
      </c>
    </row>
    <row r="173" spans="1:6" ht="12.75" customHeight="1" x14ac:dyDescent="0.2">
      <c r="A173" s="53">
        <v>3224</v>
      </c>
      <c r="B173" s="85" t="s">
        <v>389</v>
      </c>
      <c r="C173" s="50" t="s">
        <v>390</v>
      </c>
      <c r="D173" s="242">
        <v>547.04999999999995</v>
      </c>
      <c r="E173" s="242">
        <v>536.72</v>
      </c>
      <c r="F173" s="52">
        <f t="shared" si="31"/>
        <v>98.111689973494208</v>
      </c>
    </row>
    <row r="174" spans="1:6" ht="12.75" customHeight="1" x14ac:dyDescent="0.2">
      <c r="A174" s="53">
        <v>3225</v>
      </c>
      <c r="B174" s="85" t="s">
        <v>391</v>
      </c>
      <c r="C174" s="50" t="s">
        <v>392</v>
      </c>
      <c r="D174" s="242">
        <v>1046.78</v>
      </c>
      <c r="E174" s="242">
        <v>385.99</v>
      </c>
      <c r="F174" s="52">
        <f t="shared" si="31"/>
        <v>36.874032748046389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51.35</v>
      </c>
      <c r="E176" s="242">
        <v>99.43</v>
      </c>
      <c r="F176" s="52">
        <f t="shared" si="31"/>
        <v>193.63193768257062</v>
      </c>
    </row>
    <row r="177" spans="1:6" ht="12.75" customHeight="1" x14ac:dyDescent="0.2">
      <c r="A177" s="53">
        <v>323</v>
      </c>
      <c r="B177" s="85" t="s">
        <v>397</v>
      </c>
      <c r="C177" s="50" t="s">
        <v>398</v>
      </c>
      <c r="D177" s="51">
        <f t="shared" ref="D177:E177" si="42">SUM(D178:D186)</f>
        <v>17401.7</v>
      </c>
      <c r="E177" s="51">
        <f t="shared" si="42"/>
        <v>18872.120000000003</v>
      </c>
      <c r="F177" s="52">
        <f t="shared" si="31"/>
        <v>108.44986409373799</v>
      </c>
    </row>
    <row r="178" spans="1:6" ht="12.75" customHeight="1" x14ac:dyDescent="0.2">
      <c r="A178" s="53">
        <v>3231</v>
      </c>
      <c r="B178" s="85" t="s">
        <v>399</v>
      </c>
      <c r="C178" s="50" t="s">
        <v>400</v>
      </c>
      <c r="D178" s="242">
        <v>2452.98</v>
      </c>
      <c r="E178" s="242">
        <v>3354.12</v>
      </c>
      <c r="F178" s="52">
        <f t="shared" si="31"/>
        <v>136.73654086050436</v>
      </c>
    </row>
    <row r="179" spans="1:6" ht="12.75" customHeight="1" x14ac:dyDescent="0.2">
      <c r="A179" s="53">
        <v>3232</v>
      </c>
      <c r="B179" s="85" t="s">
        <v>401</v>
      </c>
      <c r="C179" s="50" t="s">
        <v>402</v>
      </c>
      <c r="D179" s="242">
        <v>737.89</v>
      </c>
      <c r="E179" s="242">
        <v>646.48</v>
      </c>
      <c r="F179" s="52">
        <f t="shared" si="31"/>
        <v>87.611974684573596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949.66</v>
      </c>
      <c r="E181" s="242">
        <v>871.44</v>
      </c>
      <c r="F181" s="52">
        <f t="shared" si="31"/>
        <v>91.763367942210905</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1092.3499999999999</v>
      </c>
      <c r="E183" s="242">
        <v>1589.73</v>
      </c>
      <c r="F183" s="52">
        <f t="shared" si="31"/>
        <v>145.53302512930838</v>
      </c>
    </row>
    <row r="184" spans="1:6" ht="12.75" customHeight="1" x14ac:dyDescent="0.2">
      <c r="A184" s="53">
        <v>3237</v>
      </c>
      <c r="B184" s="85" t="s">
        <v>411</v>
      </c>
      <c r="C184" s="50" t="s">
        <v>412</v>
      </c>
      <c r="D184" s="242">
        <v>1119.25</v>
      </c>
      <c r="E184" s="242"/>
      <c r="F184" s="52">
        <f t="shared" si="31"/>
        <v>0</v>
      </c>
    </row>
    <row r="185" spans="1:6" ht="12.75" customHeight="1" x14ac:dyDescent="0.2">
      <c r="A185" s="53">
        <v>3238</v>
      </c>
      <c r="B185" s="85" t="s">
        <v>413</v>
      </c>
      <c r="C185" s="50" t="s">
        <v>414</v>
      </c>
      <c r="D185" s="242">
        <v>908.12</v>
      </c>
      <c r="E185" s="242">
        <v>892.99</v>
      </c>
      <c r="F185" s="52">
        <f t="shared" si="31"/>
        <v>98.333920627229887</v>
      </c>
    </row>
    <row r="186" spans="1:6" ht="12.75" customHeight="1" x14ac:dyDescent="0.2">
      <c r="A186" s="53">
        <v>3239</v>
      </c>
      <c r="B186" s="85" t="s">
        <v>415</v>
      </c>
      <c r="C186" s="50" t="s">
        <v>416</v>
      </c>
      <c r="D186" s="242">
        <v>10141.450000000001</v>
      </c>
      <c r="E186" s="242">
        <v>11517.36</v>
      </c>
      <c r="F186" s="52">
        <f t="shared" si="31"/>
        <v>113.56719206819537</v>
      </c>
    </row>
    <row r="187" spans="1:6" ht="12.75" customHeight="1" x14ac:dyDescent="0.2">
      <c r="A187" s="53">
        <v>324</v>
      </c>
      <c r="B187" s="85" t="s">
        <v>417</v>
      </c>
      <c r="C187" s="50" t="s">
        <v>418</v>
      </c>
      <c r="D187" s="242">
        <v>1571.99</v>
      </c>
      <c r="E187" s="242">
        <v>1062.8699999999999</v>
      </c>
      <c r="F187" s="52">
        <f t="shared" si="31"/>
        <v>67.613025528152207</v>
      </c>
    </row>
    <row r="188" spans="1:6" ht="12.75" customHeight="1" x14ac:dyDescent="0.2">
      <c r="A188" s="53">
        <v>329</v>
      </c>
      <c r="B188" s="85" t="s">
        <v>419</v>
      </c>
      <c r="C188" s="50" t="s">
        <v>420</v>
      </c>
      <c r="D188" s="51">
        <f t="shared" ref="D188:E188" si="43">SUM(D189:D195)</f>
        <v>1996.76</v>
      </c>
      <c r="E188" s="51">
        <f t="shared" si="43"/>
        <v>2356.4399999999996</v>
      </c>
      <c r="F188" s="52">
        <f t="shared" si="31"/>
        <v>118.01318135379313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v>199.95</v>
      </c>
      <c r="F191" s="52" t="str">
        <f t="shared" si="31"/>
        <v>-</v>
      </c>
    </row>
    <row r="192" spans="1:6" ht="12.75" customHeight="1" x14ac:dyDescent="0.2">
      <c r="A192" s="53">
        <v>3294</v>
      </c>
      <c r="B192" s="85" t="s">
        <v>427</v>
      </c>
      <c r="C192" s="50" t="s">
        <v>428</v>
      </c>
      <c r="D192" s="242">
        <v>121.36</v>
      </c>
      <c r="E192" s="242">
        <v>133.09</v>
      </c>
      <c r="F192" s="52">
        <f t="shared" si="31"/>
        <v>109.6654581410679</v>
      </c>
    </row>
    <row r="193" spans="1:6" ht="12.75" customHeight="1" x14ac:dyDescent="0.2">
      <c r="A193" s="53">
        <v>3295</v>
      </c>
      <c r="B193" s="85" t="s">
        <v>429</v>
      </c>
      <c r="C193" s="50" t="s">
        <v>430</v>
      </c>
      <c r="D193" s="242">
        <v>824.43</v>
      </c>
      <c r="E193" s="242">
        <v>1013.18</v>
      </c>
      <c r="F193" s="52">
        <f t="shared" si="31"/>
        <v>122.89460597018547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1050.97</v>
      </c>
      <c r="E195" s="242">
        <v>1010.22</v>
      </c>
      <c r="F195" s="52">
        <f t="shared" si="31"/>
        <v>96.122629570777477</v>
      </c>
    </row>
    <row r="196" spans="1:6" ht="12.75" customHeight="1" x14ac:dyDescent="0.2">
      <c r="A196" s="53">
        <v>34</v>
      </c>
      <c r="B196" s="232" t="s">
        <v>435</v>
      </c>
      <c r="C196" s="50" t="s">
        <v>436</v>
      </c>
      <c r="D196" s="51">
        <f t="shared" ref="D196:E196" si="44">D197+D202+D210</f>
        <v>100.86</v>
      </c>
      <c r="E196" s="51">
        <f t="shared" si="44"/>
        <v>137.81</v>
      </c>
      <c r="F196" s="52">
        <f t="shared" si="31"/>
        <v>136.63493952012692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100.86</v>
      </c>
      <c r="E210" s="51">
        <f t="shared" si="47"/>
        <v>137.81</v>
      </c>
      <c r="F210" s="52">
        <f t="shared" si="31"/>
        <v>136.63493952012692</v>
      </c>
    </row>
    <row r="211" spans="1:6" ht="12.75" customHeight="1" x14ac:dyDescent="0.2">
      <c r="A211" s="53">
        <v>3431</v>
      </c>
      <c r="B211" s="232" t="s">
        <v>465</v>
      </c>
      <c r="C211" s="50" t="s">
        <v>466</v>
      </c>
      <c r="D211" s="242">
        <v>100.86</v>
      </c>
      <c r="E211" s="242">
        <v>135.11000000000001</v>
      </c>
      <c r="F211" s="52">
        <f t="shared" si="31"/>
        <v>133.95796153083484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2.7</v>
      </c>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150.08000000000001</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150.08000000000001</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150.08000000000001</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262.07</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262.07</v>
      </c>
      <c r="E264" s="51">
        <f t="shared" si="70"/>
        <v>0</v>
      </c>
      <c r="F264" s="52">
        <f t="shared" si="69"/>
        <v>0</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262.07</v>
      </c>
      <c r="E266" s="242"/>
      <c r="F266" s="52">
        <f t="shared" si="69"/>
        <v>0</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297010.23</v>
      </c>
      <c r="E289" s="51">
        <f t="shared" si="79"/>
        <v>375870.38</v>
      </c>
      <c r="F289" s="52">
        <f t="shared" si="76"/>
        <v>126.551324511617</v>
      </c>
    </row>
    <row r="290" spans="1:6" ht="12.75" customHeight="1" x14ac:dyDescent="0.2">
      <c r="A290" s="53" t="s">
        <v>608</v>
      </c>
      <c r="B290" s="85" t="s">
        <v>619</v>
      </c>
      <c r="C290" s="50" t="s">
        <v>620</v>
      </c>
      <c r="D290" s="51">
        <f>IF(D6&gt;=D289,D6-D289,0)</f>
        <v>14401.830000000016</v>
      </c>
      <c r="E290" s="51">
        <f>IF(E6&gt;=E289,E6-E289,0)</f>
        <v>7044.6900000000023</v>
      </c>
      <c r="F290" s="52">
        <f t="shared" si="76"/>
        <v>48.915242021326414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3828</v>
      </c>
      <c r="E292" s="242">
        <v>6333.84</v>
      </c>
      <c r="F292" s="52">
        <f t="shared" si="76"/>
        <v>165.46081504702195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5786.2</v>
      </c>
      <c r="E294" s="242">
        <v>5523.46</v>
      </c>
      <c r="F294" s="52">
        <f t="shared" si="76"/>
        <v>95.459196018112053</v>
      </c>
    </row>
    <row r="295" spans="1:6" ht="24" x14ac:dyDescent="0.2">
      <c r="A295" s="53">
        <v>9661</v>
      </c>
      <c r="B295" s="85" t="s">
        <v>629</v>
      </c>
      <c r="C295" s="50" t="s">
        <v>630</v>
      </c>
      <c r="D295" s="242">
        <v>9.8699999999999992</v>
      </c>
      <c r="E295" s="242">
        <v>0</v>
      </c>
      <c r="F295" s="52">
        <f t="shared" si="76"/>
        <v>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472.22999999999996</v>
      </c>
      <c r="E350" s="51">
        <f t="shared" si="95"/>
        <v>3503.66</v>
      </c>
      <c r="F350" s="52">
        <f t="shared" si="81"/>
        <v>741.93930923490677</v>
      </c>
    </row>
    <row r="351" spans="1:6" ht="12.75" customHeight="1" x14ac:dyDescent="0.2">
      <c r="A351" s="53">
        <v>41</v>
      </c>
      <c r="B351" s="85" t="s">
        <v>740</v>
      </c>
      <c r="C351" s="50" t="s">
        <v>741</v>
      </c>
      <c r="D351" s="51">
        <f t="shared" ref="D351:E351" si="96">D352+D356</f>
        <v>0</v>
      </c>
      <c r="E351" s="51">
        <f t="shared" si="96"/>
        <v>174.66</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174.66</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174.66</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472.22999999999996</v>
      </c>
      <c r="E363" s="51">
        <f t="shared" si="99"/>
        <v>3329</v>
      </c>
      <c r="F363" s="52">
        <f t="shared" si="81"/>
        <v>704.9530948902019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462.14</v>
      </c>
      <c r="E369" s="51">
        <f t="shared" si="101"/>
        <v>3329</v>
      </c>
      <c r="F369" s="52">
        <f t="shared" si="81"/>
        <v>720.34448435539014</v>
      </c>
    </row>
    <row r="370" spans="1:6" ht="12.75" customHeight="1" x14ac:dyDescent="0.2">
      <c r="A370" s="53">
        <v>4221</v>
      </c>
      <c r="B370" s="85" t="s">
        <v>674</v>
      </c>
      <c r="C370" s="50" t="s">
        <v>766</v>
      </c>
      <c r="D370" s="242">
        <v>84</v>
      </c>
      <c r="E370" s="242">
        <v>3329</v>
      </c>
      <c r="F370" s="52">
        <f t="shared" si="81"/>
        <v>3963.0952380952381</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378.14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10.09</v>
      </c>
      <c r="E383" s="51">
        <f t="shared" si="103"/>
        <v>0</v>
      </c>
      <c r="F383" s="52">
        <f t="shared" si="81"/>
        <v>0</v>
      </c>
    </row>
    <row r="384" spans="1:6" ht="12.75" customHeight="1" x14ac:dyDescent="0.2">
      <c r="A384" s="53">
        <v>4241</v>
      </c>
      <c r="B384" s="85" t="s">
        <v>783</v>
      </c>
      <c r="C384" s="50" t="s">
        <v>784</v>
      </c>
      <c r="D384" s="242">
        <v>10.09</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472.22999999999996</v>
      </c>
      <c r="E408" s="51">
        <f t="shared" si="111"/>
        <v>3503.66</v>
      </c>
      <c r="F408" s="52">
        <f t="shared" si="81"/>
        <v>741.93930923490677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311412.06</v>
      </c>
      <c r="E412" s="51">
        <f>E6+E298</f>
        <v>382915.07</v>
      </c>
      <c r="F412" s="52">
        <f t="shared" si="81"/>
        <v>122.960899459064</v>
      </c>
    </row>
    <row r="413" spans="1:6" ht="12.75" customHeight="1" x14ac:dyDescent="0.2">
      <c r="A413" s="53" t="s">
        <v>608</v>
      </c>
      <c r="B413" s="85" t="s">
        <v>831</v>
      </c>
      <c r="C413" s="50" t="s">
        <v>832</v>
      </c>
      <c r="D413" s="51">
        <f t="shared" ref="D413:E413" si="112">D289+D350</f>
        <v>297482.45999999996</v>
      </c>
      <c r="E413" s="51">
        <f t="shared" si="112"/>
        <v>379374.04</v>
      </c>
      <c r="F413" s="52">
        <f t="shared" si="81"/>
        <v>127.52820452002449</v>
      </c>
    </row>
    <row r="414" spans="1:6" ht="12.75" customHeight="1" x14ac:dyDescent="0.2">
      <c r="A414" s="53" t="s">
        <v>608</v>
      </c>
      <c r="B414" s="85" t="s">
        <v>833</v>
      </c>
      <c r="C414" s="50" t="s">
        <v>834</v>
      </c>
      <c r="D414" s="51">
        <f t="shared" ref="D414:E414" si="113">IF(D412&gt;=D413,D412-D413,0)</f>
        <v>13929.600000000035</v>
      </c>
      <c r="E414" s="51">
        <f t="shared" si="113"/>
        <v>3541.0300000000279</v>
      </c>
      <c r="F414" s="52">
        <f t="shared" si="81"/>
        <v>25.420902251321063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3828</v>
      </c>
      <c r="E416" s="51">
        <f t="shared" si="115"/>
        <v>6333.84</v>
      </c>
      <c r="F416" s="52">
        <f t="shared" si="81"/>
        <v>165.46081504702195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5786.2</v>
      </c>
      <c r="E418" s="62">
        <f t="shared" si="117"/>
        <v>5523.46</v>
      </c>
      <c r="F418" s="57">
        <f t="shared" si="81"/>
        <v>95.459196018112053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311412.06</v>
      </c>
      <c r="E639" s="51">
        <f t="shared" si="180"/>
        <v>382915.07</v>
      </c>
      <c r="F639" s="52">
        <f t="shared" si="119"/>
        <v>122.960899459064</v>
      </c>
    </row>
    <row r="640" spans="1:6" ht="12.75" customHeight="1" x14ac:dyDescent="0.2">
      <c r="A640" s="53" t="s">
        <v>608</v>
      </c>
      <c r="B640" s="85" t="s">
        <v>1277</v>
      </c>
      <c r="C640" s="50" t="s">
        <v>1278</v>
      </c>
      <c r="D640" s="51">
        <f t="shared" ref="D640:E640" si="181">D413+D528</f>
        <v>297482.45999999996</v>
      </c>
      <c r="E640" s="51">
        <f t="shared" si="181"/>
        <v>379374.04</v>
      </c>
      <c r="F640" s="52">
        <f t="shared" si="119"/>
        <v>127.52820452002449</v>
      </c>
    </row>
    <row r="641" spans="1:6" ht="12.75" customHeight="1" x14ac:dyDescent="0.2">
      <c r="A641" s="53" t="s">
        <v>608</v>
      </c>
      <c r="B641" s="85" t="s">
        <v>1279</v>
      </c>
      <c r="C641" s="50" t="s">
        <v>1280</v>
      </c>
      <c r="D641" s="51">
        <f t="shared" ref="D641:E641" si="182">IF(D639&gt;=D640,D639-D640,0)</f>
        <v>13929.600000000035</v>
      </c>
      <c r="E641" s="51">
        <f t="shared" si="182"/>
        <v>3541.0300000000279</v>
      </c>
      <c r="F641" s="52">
        <f t="shared" si="119"/>
        <v>25.420902251321063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3828</v>
      </c>
      <c r="E643" s="51">
        <f t="shared" si="184"/>
        <v>6333.84</v>
      </c>
      <c r="F643" s="52">
        <f t="shared" si="119"/>
        <v>165.46081504702195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17757.600000000035</v>
      </c>
      <c r="E645" s="51">
        <f t="shared" si="186"/>
        <v>9874.8700000000281</v>
      </c>
      <c r="F645" s="52">
        <f t="shared" si="119"/>
        <v>55.609260260395601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38673.410000000003</v>
      </c>
      <c r="E647" s="243">
        <v>50617.32</v>
      </c>
      <c r="F647" s="57">
        <f t="shared" si="119"/>
        <v>130.8840363443513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2900.59</v>
      </c>
      <c r="E649" s="242">
        <v>16959.95</v>
      </c>
      <c r="F649" s="52">
        <f t="shared" ref="F649:F724" si="188">IF(D649&lt;&gt;0,IF(E649/D649&gt;=100,"&gt;&gt;100",E649/D649*100),"-")</f>
        <v>584.70690445736898</v>
      </c>
    </row>
    <row r="650" spans="1:6" ht="12.75" customHeight="1" x14ac:dyDescent="0.2">
      <c r="A650" s="53" t="s">
        <v>1296</v>
      </c>
      <c r="B650" s="85" t="s">
        <v>1297</v>
      </c>
      <c r="C650" s="50" t="s">
        <v>1296</v>
      </c>
      <c r="D650" s="242">
        <v>62032.480000000003</v>
      </c>
      <c r="E650" s="242">
        <v>85920.69</v>
      </c>
      <c r="F650" s="52">
        <f t="shared" si="188"/>
        <v>138.50919711738106</v>
      </c>
    </row>
    <row r="651" spans="1:6" ht="12.75" customHeight="1" x14ac:dyDescent="0.2">
      <c r="A651" s="53" t="s">
        <v>1298</v>
      </c>
      <c r="B651" s="85" t="s">
        <v>1299</v>
      </c>
      <c r="C651" s="50" t="s">
        <v>1298</v>
      </c>
      <c r="D651" s="242">
        <v>52453.02</v>
      </c>
      <c r="E651" s="242">
        <v>95034.49</v>
      </c>
      <c r="F651" s="52">
        <f t="shared" si="188"/>
        <v>181.18020659248984</v>
      </c>
    </row>
    <row r="652" spans="1:6" ht="24" x14ac:dyDescent="0.2">
      <c r="A652" s="53">
        <v>11</v>
      </c>
      <c r="B652" s="85" t="s">
        <v>1300</v>
      </c>
      <c r="C652" s="50" t="s">
        <v>1301</v>
      </c>
      <c r="D652" s="51">
        <f t="shared" ref="D652:E652" si="189">+D649+D650-D651</f>
        <v>12480.05000000001</v>
      </c>
      <c r="E652" s="51">
        <f t="shared" si="189"/>
        <v>7846.1499999999942</v>
      </c>
      <c r="F652" s="52">
        <f t="shared" si="188"/>
        <v>62.869539785497551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30</v>
      </c>
      <c r="E654" s="262">
        <v>30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27</v>
      </c>
      <c r="E656" s="262">
        <v>27</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243063.69</v>
      </c>
      <c r="E675" s="242">
        <v>310915.8</v>
      </c>
      <c r="F675" s="52">
        <f t="shared" si="188"/>
        <v>127.91536243031609</v>
      </c>
    </row>
    <row r="676" spans="1:6" ht="24" x14ac:dyDescent="0.2">
      <c r="A676" s="53">
        <v>63613</v>
      </c>
      <c r="B676" s="232" t="s">
        <v>1349</v>
      </c>
      <c r="C676" s="50" t="s">
        <v>1350</v>
      </c>
      <c r="D676" s="242">
        <v>21827.43</v>
      </c>
      <c r="E676" s="242">
        <v>22794.14</v>
      </c>
      <c r="F676" s="52">
        <f t="shared" si="188"/>
        <v>104.42887687648064</v>
      </c>
    </row>
    <row r="677" spans="1:6" ht="24" x14ac:dyDescent="0.2">
      <c r="A677" s="53">
        <v>63622</v>
      </c>
      <c r="B677" s="232" t="s">
        <v>1351</v>
      </c>
      <c r="C677" s="50" t="s">
        <v>1352</v>
      </c>
      <c r="D677" s="242">
        <v>0</v>
      </c>
      <c r="E677" s="242">
        <v>37.68</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14586.71</v>
      </c>
      <c r="E710" s="242">
        <v>14058.75</v>
      </c>
      <c r="F710" s="52">
        <f t="shared" si="188"/>
        <v>96.38054091704025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631.97</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468.85</v>
      </c>
      <c r="E717" s="242"/>
      <c r="F717" s="52">
        <f t="shared" si="188"/>
        <v>0</v>
      </c>
    </row>
    <row r="718" spans="1:6" ht="12.75" customHeight="1" x14ac:dyDescent="0.2">
      <c r="A718" s="53">
        <v>32121</v>
      </c>
      <c r="B718" s="85" t="s">
        <v>1415</v>
      </c>
      <c r="C718" s="50" t="s">
        <v>1416</v>
      </c>
      <c r="D718" s="242">
        <v>10437.51</v>
      </c>
      <c r="E718" s="242">
        <v>10561.32</v>
      </c>
      <c r="F718" s="52">
        <f t="shared" si="188"/>
        <v>101.18620245633296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999.42</v>
      </c>
      <c r="E720" s="242">
        <v>1477.23</v>
      </c>
      <c r="F720" s="52">
        <f t="shared" si="188"/>
        <v>147.80872906285646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1119.25</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150.08000000000001</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64587.74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458847.37999999995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453784.85999999993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358328.97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78951.839999999997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183.54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6291.82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10028.69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5062.5200000000004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465114.20000000007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458492.82000000007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356199.32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82911.09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189.65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12583.64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6609.12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6621.38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58320.919999999867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58320.92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58320.92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11308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2024-07-08T07:45:58Z</cp:lastPrinted>
  <dcterms:created xsi:type="dcterms:W3CDTF">2022-04-01T05:14:30Z</dcterms:created>
  <dcterms:modified xsi:type="dcterms:W3CDTF">2025-01-21T09:43:10Z</dcterms:modified>
</cp:coreProperties>
</file>